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1.30\業務課\★★業務ストックファイル★★\●業務\経営分析比較表（下水道）\令和5年度\県市町村振興課：22〆】公営企業に係る経営比較分析表（令和4年度決算）の分析等について（依頼）\"/>
    </mc:Choice>
  </mc:AlternateContent>
  <workbookProtection workbookAlgorithmName="SHA-512" workbookHashValue="mQ6F7+e442b3ZhzuemxLR/RgAsKlv4DEQ2E46myp+66EhWI1BDfJ1vLB4dgc5zwpxVyM3RtjNgPndP4gB8dkHA==" workbookSaltValue="hcrGimWv8LBBiNLCWXSufg==" workbookSpinCount="100000" lockStructure="1"/>
  <bookViews>
    <workbookView xWindow="0" yWindow="0" windowWidth="2049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<sst xmlns="http://schemas.openxmlformats.org/spreadsheetml/2006/main" count="236" uniqueCount="117">
  <si>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</si>
  <si>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</si>
  <si>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</si>
  <si>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</si>
  <si>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</si>
  <si>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</si>
  <si>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</si>
  <si>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</si>
  <si>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</si>
  <si>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</si>
  <si>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</si>
  <si>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</si>
  <si>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</si>
  <si>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</si>
  <si>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</si>
  <si>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</si>
  <si>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</si>
  <si>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</si>
  <si>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</si>
  <si>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</si>
  <si>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</si>
  <si>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</si>
  <si>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</si>
  <si>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</si>
  <si>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</si>
  <si>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</si>
  <si>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</si>
  <si>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</si>
  <si>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</si>
  <si>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</si>
  <si>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</si>
  <si>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</si>
  <si>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</si>
  <si>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</si>
  <si>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</si>
  <si>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</si>
  <si>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</si>
  <si>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</si>
  <si>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</si>
  <si>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</si>
  <si>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</si>
  <si>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</si>
  <si>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</si>
  <si>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</si>
  <si>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</si>
  <si>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</si>
  <si>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</si>
  <si>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</si>
  <si>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</si>
  <si>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</si>
  <si>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</si>
  <si>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</si>
  <si>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</si>
  <si>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</si>
  <si>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</si>
  <si>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</si>
  <si>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</si>
  <si>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</si>
  <si>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</si>
  <si>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</si>
  <si>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</si>
  <si>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</si>
  <si>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</si>
  <si>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</si>
  <si>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</si>
  <si>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</si>
  <si>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</si>
  <si>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</si>
  <si>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</si>
  <si>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</si>
  <si>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</si>
  <si>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</si>
  <si>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</si>
  <si>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</si>
  <si>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</si>
  <si>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</si>
  <si>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</si>
  <si>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</si>
  <si>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</si>
  <si>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</si>
  <si>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</si>
  <si>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</si>
  <si>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</si>
  <si>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</si>
  <si>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</si>
  <si>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</si>
  <si>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</si>
  <si>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</si>
  <si>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</si>
  <si>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</si>
  <si>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</si>
  <si>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</si>
  <si>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</si>
  <si>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</si>
  <si>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</si>
  <si>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</si>
  <si>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大淀町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</si>
  <si>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</si>
  <si>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</si>
  <si>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</si>
  <si>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</si>
  <si>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</si>
  <si>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</si>
  <si>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</si>
  <si>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</si>
  <si>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</si>
  <si>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</si>
  <si>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</si>
  <si>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</si>
  <si>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</si>
  <si>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</si>
  <si>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</si>
  <si>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</si>
  <si>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</si>
  <si>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事業の規模が小さいため、数値的な変動は大きく現れるが、相対的に見て、経営状況は、ほぼ横ばいとなっており、今後の傾向として、減価償却費や企業債元利償還金等の費用は横ばいで推移していくことが見込まれるのに対し、人口減少等に伴い使用料収入も減少していくことが懸念される。
　今後も引き続き、供用開始後の未接続箇所への接続依頼等により使用料収入を増加させることで、公共下水道事業も含む本町下水道事業全体の経営基盤の強化を図っていく。</t>
    <phoneticPr fontId="4"/>
  </si>
  <si>
    <t xml:space="preserve">・本事業は供用開始後20年を経過しているが、保有資産の大部分が管渠であり、耐用年数は50年を見込んでいるため現在老朽化の度合いは低い。
・①有形固定資産減価償却率も非常に低いが、本事業は、今後、減価償却累計額は同程度で増加していくため、減価償却率は増加していく傾向にあると考えられる。
</t>
    <phoneticPr fontId="4"/>
  </si>
  <si>
    <t>・①経常収支比率について、本年度は、事業全体で黒字を計上することができたことにより、全国平均値を上回った。
・③流動比率について昨年度よりも減少しているが、流動負債における未払金の減少よりも流動資産における現金の減少幅のほうが大きかったことが主な要因である。
・⑥汚水処理原価については、使用料収入は減少しているものの、繰入金等の収入が増加し、支払利息も減少したことにより、わずかに低下した。⑤経費回収率についても、前年度より上昇し、健全な経営の目安となる100％を下回った。
※⑦施設利用率が0％であるのは、奈良県流域下水道に接続することで終末処理を行っているためである。</t>
    <rPh sb="215" eb="217">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</si>
</sst>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69-4E59-B603-AA513C8AD41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6569-4E59-B603-AA513C8AD41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AD-442D-883E-B3D51C02823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1CAD-442D-883E-B3D51C02823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79.12</c:v>
                </c:pt>
                <c:pt idx="1">
                  <c:v>79.12</c:v>
                </c:pt>
                <c:pt idx="2">
                  <c:v>79.12</c:v>
                </c:pt>
                <c:pt idx="3">
                  <c:v>79.12</c:v>
                </c:pt>
                <c:pt idx="4">
                  <c:v>79.12</c:v>
                </c:pt>
              </c:numCache>
            </c:numRef>
          </c:val>
          <c:extLst>
            <c:ext xmlns:c16="http://schemas.microsoft.com/office/drawing/2014/chart" uri="{C3380CC4-5D6E-409C-BE32-E72D297353CC}">
              <c16:uniqueId val="{00000000-BE96-44A5-A2E6-38AF21B8D6C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BE96-44A5-A2E6-38AF21B8D6C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100.63</c:v>
                </c:pt>
                <c:pt idx="1">
                  <c:v>103.26</c:v>
                </c:pt>
                <c:pt idx="2">
                  <c:v>122.76</c:v>
                </c:pt>
                <c:pt idx="3">
                  <c:v>119.89</c:v>
                </c:pt>
                <c:pt idx="4">
                  <c:v>122.41</c:v>
                </c:pt>
              </c:numCache>
            </c:numRef>
          </c:val>
          <c:extLst>
            <c:ext xmlns:c16="http://schemas.microsoft.com/office/drawing/2014/chart" uri="{C3380CC4-5D6E-409C-BE32-E72D297353CC}">
              <c16:uniqueId val="{00000000-37D5-4B04-A267-4D8064492E5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37D5-4B04-A267-4D8064492E5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12.7</c:v>
                </c:pt>
                <c:pt idx="1">
                  <c:v>15.24</c:v>
                </c:pt>
                <c:pt idx="2">
                  <c:v>18.05</c:v>
                </c:pt>
                <c:pt idx="3">
                  <c:v>20.86</c:v>
                </c:pt>
                <c:pt idx="4">
                  <c:v>23.67</c:v>
                </c:pt>
              </c:numCache>
            </c:numRef>
          </c:val>
          <c:extLst>
            <c:ext xmlns:c16="http://schemas.microsoft.com/office/drawing/2014/chart" uri="{C3380CC4-5D6E-409C-BE32-E72D297353CC}">
              <c16:uniqueId val="{00000000-14CD-4164-A0C9-2D5573CAE32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14CD-4164-A0C9-2D5573CAE32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97-4A65-9FC9-D5DD04F88E9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2A97-4A65-9FC9-D5DD04F88E9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23.39</c:v>
                </c:pt>
                <c:pt idx="1">
                  <c:v>8.31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617-45CB-AACD-3DF36AB60F2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6617-45CB-AACD-3DF36AB60F2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47.11</c:v>
                </c:pt>
                <c:pt idx="1">
                  <c:v>12.63</c:v>
                </c:pt>
                <c:pt idx="2">
                  <c:v>12.73</c:v>
                </c:pt>
                <c:pt idx="3">
                  <c:v>8.3699999999999992</c:v>
                </c:pt>
                <c:pt idx="4">
                  <c:v>7.22</c:v>
                </c:pt>
              </c:numCache>
            </c:numRef>
          </c:val>
          <c:extLst>
            <c:ext xmlns:c16="http://schemas.microsoft.com/office/drawing/2014/chart" uri="{C3380CC4-5D6E-409C-BE32-E72D297353CC}">
              <c16:uniqueId val="{00000000-6A4A-4C62-BD05-7318E668F66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6A4A-4C62-BD05-7318E668F66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2245.3200000000002</c:v>
                </c:pt>
                <c:pt idx="1">
                  <c:v>1944.58</c:v>
                </c:pt>
                <c:pt idx="2">
                  <c:v>2796.51</c:v>
                </c:pt>
                <c:pt idx="3">
                  <c:v>2410.7600000000002</c:v>
                </c:pt>
                <c:pt idx="4">
                  <c:v>2897.05</c:v>
                </c:pt>
              </c:numCache>
            </c:numRef>
          </c:val>
          <c:extLst>
            <c:ext xmlns:c16="http://schemas.microsoft.com/office/drawing/2014/chart" uri="{C3380CC4-5D6E-409C-BE32-E72D297353CC}">
              <c16:uniqueId val="{00000000-B6CF-4F0D-893D-024473A75D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B6CF-4F0D-893D-024473A75D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114.09</c:v>
                </c:pt>
                <c:pt idx="2">
                  <c:v>93.1</c:v>
                </c:pt>
                <c:pt idx="3">
                  <c:v>88.07</c:v>
                </c:pt>
                <c:pt idx="4">
                  <c:v>88.58</c:v>
                </c:pt>
              </c:numCache>
            </c:numRef>
          </c:val>
          <c:extLst>
            <c:ext xmlns:c16="http://schemas.microsoft.com/office/drawing/2014/chart" uri="{C3380CC4-5D6E-409C-BE32-E72D297353CC}">
              <c16:uniqueId val="{00000000-DE2C-4F9E-8B7A-A937E2F7ADB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DE2C-4F9E-8B7A-A937E2F7ADB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179.16</c:v>
                </c:pt>
                <c:pt idx="1">
                  <c:v>181.97</c:v>
                </c:pt>
                <c:pt idx="2">
                  <c:v>141.77000000000001</c:v>
                </c:pt>
                <c:pt idx="3">
                  <c:v>150.06</c:v>
                </c:pt>
                <c:pt idx="4">
                  <c:v>149.99</c:v>
                </c:pt>
              </c:numCache>
            </c:numRef>
          </c:val>
          <c:extLst>
            <c:ext xmlns:c16="http://schemas.microsoft.com/office/drawing/2014/chart" uri="{C3380CC4-5D6E-409C-BE32-E72D297353CC}">
              <c16:uniqueId val="{00000000-0988-4777-A5CF-591A65FA69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0988-4777-A5CF-591A65FA69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奈良県　大淀町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16438</v>
      </c>
      <c r="AM8" s="46"/>
      <c r="AN8" s="46"/>
      <c r="AO8" s="46"/>
      <c r="AP8" s="46"/>
      <c r="AQ8" s="46"/>
      <c r="AR8" s="46"/>
      <c r="AS8" s="46"/>
      <c r="AT8" s="45">
        <f>データ!T6</f>
        <v>38.1</v>
      </c>
      <c r="AU8" s="45"/>
      <c r="AV8" s="45"/>
      <c r="AW8" s="45"/>
      <c r="AX8" s="45"/>
      <c r="AY8" s="45"/>
      <c r="AZ8" s="45"/>
      <c r="BA8" s="45"/>
      <c r="BB8" s="45">
        <f>データ!U6</f>
        <v>431.44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72.47</v>
      </c>
      <c r="J10" s="45"/>
      <c r="K10" s="45"/>
      <c r="L10" s="45"/>
      <c r="M10" s="45"/>
      <c r="N10" s="45"/>
      <c r="O10" s="45"/>
      <c r="P10" s="45">
        <f>データ!P6</f>
        <v>2.78</v>
      </c>
      <c r="Q10" s="45"/>
      <c r="R10" s="45"/>
      <c r="S10" s="45"/>
      <c r="T10" s="45"/>
      <c r="U10" s="45"/>
      <c r="V10" s="45"/>
      <c r="W10" s="45">
        <f>データ!Q6</f>
        <v>82</v>
      </c>
      <c r="X10" s="45"/>
      <c r="Y10" s="45"/>
      <c r="Z10" s="45"/>
      <c r="AA10" s="45"/>
      <c r="AB10" s="45"/>
      <c r="AC10" s="45"/>
      <c r="AD10" s="46">
        <f>データ!R6</f>
        <v>2787</v>
      </c>
      <c r="AE10" s="46"/>
      <c r="AF10" s="46"/>
      <c r="AG10" s="46"/>
      <c r="AH10" s="46"/>
      <c r="AI10" s="46"/>
      <c r="AJ10" s="46"/>
      <c r="AK10" s="2"/>
      <c r="AL10" s="46">
        <f>データ!V6</f>
        <v>455</v>
      </c>
      <c r="AM10" s="46"/>
      <c r="AN10" s="46"/>
      <c r="AO10" s="46"/>
      <c r="AP10" s="46"/>
      <c r="AQ10" s="46"/>
      <c r="AR10" s="46"/>
      <c r="AS10" s="46"/>
      <c r="AT10" s="45">
        <f>データ!W6</f>
        <v>0.16</v>
      </c>
      <c r="AU10" s="45"/>
      <c r="AV10" s="45"/>
      <c r="AW10" s="45"/>
      <c r="AX10" s="45"/>
      <c r="AY10" s="45"/>
      <c r="AZ10" s="45"/>
      <c r="BA10" s="45"/>
      <c r="BB10" s="45">
        <f>データ!X6</f>
        <v>2843.75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qnioPUkIMoVq2UH3EeUMMP5NmQTWmgB4KrnQFiPbNLtHLzMzc+Z0D2X5f6An5YK6N6suUaRkpabABYxreaSymA==" saltValue="pJKWCqnY0KzTY/JOSDDSu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294420</v>
      </c>
      <c r="D6" s="19">
        <f t="shared" si="3"/>
        <v>46</v>
      </c>
      <c r="E6" s="19">
        <f t="shared" si="3"/>
        <v>17</v>
      </c>
      <c r="F6" s="19">
        <f t="shared" si="3"/>
        <v>4</v>
      </c>
      <c r="G6" s="19">
        <f t="shared" si="3"/>
        <v>0</v>
      </c>
      <c r="H6" s="19" t="str">
        <f t="shared" si="3"/>
        <v>奈良県　大淀町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72.47</v>
      </c>
      <c r="P6" s="20">
        <f t="shared" si="3"/>
        <v>2.78</v>
      </c>
      <c r="Q6" s="20">
        <f t="shared" si="3"/>
        <v>82</v>
      </c>
      <c r="R6" s="20">
        <f t="shared" si="3"/>
        <v>2787</v>
      </c>
      <c r="S6" s="20">
        <f t="shared" si="3"/>
        <v>16438</v>
      </c>
      <c r="T6" s="20">
        <f t="shared" si="3"/>
        <v>38.1</v>
      </c>
      <c r="U6" s="20">
        <f t="shared" si="3"/>
        <v>431.44</v>
      </c>
      <c r="V6" s="20">
        <f t="shared" si="3"/>
        <v>455</v>
      </c>
      <c r="W6" s="20">
        <f t="shared" si="3"/>
        <v>0.16</v>
      </c>
      <c r="X6" s="20">
        <f t="shared" si="3"/>
        <v>2843.75</v>
      </c>
      <c r="Y6" s="21">
        <f>IF(Y7="",NA(),Y7)</f>
        <v>100.63</v>
      </c>
      <c r="Z6" s="21">
        <f t="shared" ref="Z6:AH6" si="4">IF(Z7="",NA(),Z7)</f>
        <v>103.26</v>
      </c>
      <c r="AA6" s="21">
        <f t="shared" si="4"/>
        <v>122.76</v>
      </c>
      <c r="AB6" s="21">
        <f t="shared" si="4"/>
        <v>119.89</v>
      </c>
      <c r="AC6" s="21">
        <f t="shared" si="4"/>
        <v>122.41</v>
      </c>
      <c r="AD6" s="21">
        <f t="shared" si="4"/>
        <v>101.72</v>
      </c>
      <c r="AE6" s="21">
        <f t="shared" si="4"/>
        <v>102.73</v>
      </c>
      <c r="AF6" s="21">
        <f t="shared" si="4"/>
        <v>105.78</v>
      </c>
      <c r="AG6" s="21">
        <f t="shared" si="4"/>
        <v>106.09</v>
      </c>
      <c r="AH6" s="21">
        <f t="shared" si="4"/>
        <v>106.44</v>
      </c>
      <c r="AI6" s="20" t="str">
        <f>IF(AI7="","",IF(AI7="-","【-】","【"&amp;SUBSTITUTE(TEXT(AI7,"#,##0.00"),"-","△")&amp;"】"))</f>
        <v>【104.54】</v>
      </c>
      <c r="AJ6" s="21">
        <f>IF(AJ7="",NA(),AJ7)</f>
        <v>23.39</v>
      </c>
      <c r="AK6" s="21">
        <f t="shared" ref="AK6:AS6" si="5">IF(AK7="",NA(),AK7)</f>
        <v>8.31</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47.11</v>
      </c>
      <c r="AV6" s="21">
        <f t="shared" ref="AV6:BD6" si="6">IF(AV7="",NA(),AV7)</f>
        <v>12.63</v>
      </c>
      <c r="AW6" s="21">
        <f t="shared" si="6"/>
        <v>12.73</v>
      </c>
      <c r="AX6" s="21">
        <f t="shared" si="6"/>
        <v>8.3699999999999992</v>
      </c>
      <c r="AY6" s="21">
        <f t="shared" si="6"/>
        <v>7.22</v>
      </c>
      <c r="AZ6" s="21">
        <f t="shared" si="6"/>
        <v>49.18</v>
      </c>
      <c r="BA6" s="21">
        <f t="shared" si="6"/>
        <v>47.72</v>
      </c>
      <c r="BB6" s="21">
        <f t="shared" si="6"/>
        <v>44.24</v>
      </c>
      <c r="BC6" s="21">
        <f t="shared" si="6"/>
        <v>43.07</v>
      </c>
      <c r="BD6" s="21">
        <f t="shared" si="6"/>
        <v>45.42</v>
      </c>
      <c r="BE6" s="20" t="str">
        <f>IF(BE7="","",IF(BE7="-","【-】","【"&amp;SUBSTITUTE(TEXT(BE7,"#,##0.00"),"-","△")&amp;"】"))</f>
        <v>【44.25】</v>
      </c>
      <c r="BF6" s="21">
        <f>IF(BF7="",NA(),BF7)</f>
        <v>2245.3200000000002</v>
      </c>
      <c r="BG6" s="21">
        <f t="shared" ref="BG6:BO6" si="7">IF(BG7="",NA(),BG7)</f>
        <v>1944.58</v>
      </c>
      <c r="BH6" s="21">
        <f t="shared" si="7"/>
        <v>2796.51</v>
      </c>
      <c r="BI6" s="21">
        <f t="shared" si="7"/>
        <v>2410.7600000000002</v>
      </c>
      <c r="BJ6" s="21">
        <f t="shared" si="7"/>
        <v>2897.05</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100</v>
      </c>
      <c r="BR6" s="21">
        <f t="shared" ref="BR6:BZ6" si="8">IF(BR7="",NA(),BR7)</f>
        <v>114.09</v>
      </c>
      <c r="BS6" s="21">
        <f t="shared" si="8"/>
        <v>93.1</v>
      </c>
      <c r="BT6" s="21">
        <f t="shared" si="8"/>
        <v>88.07</v>
      </c>
      <c r="BU6" s="21">
        <f t="shared" si="8"/>
        <v>88.58</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179.16</v>
      </c>
      <c r="CC6" s="21">
        <f t="shared" ref="CC6:CK6" si="9">IF(CC7="",NA(),CC7)</f>
        <v>181.97</v>
      </c>
      <c r="CD6" s="21">
        <f t="shared" si="9"/>
        <v>141.77000000000001</v>
      </c>
      <c r="CE6" s="21">
        <f t="shared" si="9"/>
        <v>150.06</v>
      </c>
      <c r="CF6" s="21">
        <f t="shared" si="9"/>
        <v>149.99</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79.12</v>
      </c>
      <c r="CY6" s="21">
        <f t="shared" ref="CY6:DG6" si="11">IF(CY7="",NA(),CY7)</f>
        <v>79.12</v>
      </c>
      <c r="CZ6" s="21">
        <f t="shared" si="11"/>
        <v>79.12</v>
      </c>
      <c r="DA6" s="21">
        <f t="shared" si="11"/>
        <v>79.12</v>
      </c>
      <c r="DB6" s="21">
        <f t="shared" si="11"/>
        <v>79.12</v>
      </c>
      <c r="DC6" s="21">
        <f t="shared" si="11"/>
        <v>83.32</v>
      </c>
      <c r="DD6" s="21">
        <f t="shared" si="11"/>
        <v>83.75</v>
      </c>
      <c r="DE6" s="21">
        <f t="shared" si="11"/>
        <v>84.19</v>
      </c>
      <c r="DF6" s="21">
        <f t="shared" si="11"/>
        <v>84.34</v>
      </c>
      <c r="DG6" s="21">
        <f t="shared" si="11"/>
        <v>84.34</v>
      </c>
      <c r="DH6" s="20" t="str">
        <f>IF(DH7="","",IF(DH7="-","【-】","【"&amp;SUBSTITUTE(TEXT(DH7,"#,##0.00"),"-","△")&amp;"】"))</f>
        <v>【85.67】</v>
      </c>
      <c r="DI6" s="21">
        <f>IF(DI7="",NA(),DI7)</f>
        <v>12.7</v>
      </c>
      <c r="DJ6" s="21">
        <f t="shared" ref="DJ6:DR6" si="12">IF(DJ7="",NA(),DJ7)</f>
        <v>15.24</v>
      </c>
      <c r="DK6" s="21">
        <f t="shared" si="12"/>
        <v>18.05</v>
      </c>
      <c r="DL6" s="21">
        <f t="shared" si="12"/>
        <v>20.86</v>
      </c>
      <c r="DM6" s="21">
        <f t="shared" si="12"/>
        <v>23.67</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294420</v>
      </c>
      <c r="D7" s="23">
        <v>46</v>
      </c>
      <c r="E7" s="23">
        <v>17</v>
      </c>
      <c r="F7" s="23">
        <v>4</v>
      </c>
      <c r="G7" s="23">
        <v>0</v>
      </c>
      <c r="H7" s="23" t="s">
        <v>96</v>
      </c>
      <c r="I7" s="23" t="s">
        <v>97</v>
      </c>
      <c r="J7" s="23" t="s">
        <v>98</v>
      </c>
      <c r="K7" s="23" t="s">
        <v>99</v>
      </c>
      <c r="L7" s="23" t="s">
        <v>100</v>
      </c>
      <c r="M7" s="23" t="s">
        <v>101</v>
      </c>
      <c r="N7" s="24" t="s">
        <v>102</v>
      </c>
      <c r="O7" s="24">
        <v>72.47</v>
      </c>
      <c r="P7" s="24">
        <v>2.78</v>
      </c>
      <c r="Q7" s="24">
        <v>82</v>
      </c>
      <c r="R7" s="24">
        <v>2787</v>
      </c>
      <c r="S7" s="24">
        <v>16438</v>
      </c>
      <c r="T7" s="24">
        <v>38.1</v>
      </c>
      <c r="U7" s="24">
        <v>431.44</v>
      </c>
      <c r="V7" s="24">
        <v>455</v>
      </c>
      <c r="W7" s="24">
        <v>0.16</v>
      </c>
      <c r="X7" s="24">
        <v>2843.75</v>
      </c>
      <c r="Y7" s="24">
        <v>100.63</v>
      </c>
      <c r="Z7" s="24">
        <v>103.26</v>
      </c>
      <c r="AA7" s="24">
        <v>122.76</v>
      </c>
      <c r="AB7" s="24">
        <v>119.89</v>
      </c>
      <c r="AC7" s="24">
        <v>122.41</v>
      </c>
      <c r="AD7" s="24">
        <v>101.72</v>
      </c>
      <c r="AE7" s="24">
        <v>102.73</v>
      </c>
      <c r="AF7" s="24">
        <v>105.78</v>
      </c>
      <c r="AG7" s="24">
        <v>106.09</v>
      </c>
      <c r="AH7" s="24">
        <v>106.44</v>
      </c>
      <c r="AI7" s="24">
        <v>104.54</v>
      </c>
      <c r="AJ7" s="24">
        <v>23.39</v>
      </c>
      <c r="AK7" s="24">
        <v>8.31</v>
      </c>
      <c r="AL7" s="24">
        <v>0</v>
      </c>
      <c r="AM7" s="24">
        <v>0</v>
      </c>
      <c r="AN7" s="24">
        <v>0</v>
      </c>
      <c r="AO7" s="24">
        <v>112.88</v>
      </c>
      <c r="AP7" s="24">
        <v>94.97</v>
      </c>
      <c r="AQ7" s="24">
        <v>63.96</v>
      </c>
      <c r="AR7" s="24">
        <v>69.42</v>
      </c>
      <c r="AS7" s="24">
        <v>72.86</v>
      </c>
      <c r="AT7" s="24">
        <v>65.930000000000007</v>
      </c>
      <c r="AU7" s="24">
        <v>47.11</v>
      </c>
      <c r="AV7" s="24">
        <v>12.63</v>
      </c>
      <c r="AW7" s="24">
        <v>12.73</v>
      </c>
      <c r="AX7" s="24">
        <v>8.3699999999999992</v>
      </c>
      <c r="AY7" s="24">
        <v>7.22</v>
      </c>
      <c r="AZ7" s="24">
        <v>49.18</v>
      </c>
      <c r="BA7" s="24">
        <v>47.72</v>
      </c>
      <c r="BB7" s="24">
        <v>44.24</v>
      </c>
      <c r="BC7" s="24">
        <v>43.07</v>
      </c>
      <c r="BD7" s="24">
        <v>45.42</v>
      </c>
      <c r="BE7" s="24">
        <v>44.25</v>
      </c>
      <c r="BF7" s="24">
        <v>2245.3200000000002</v>
      </c>
      <c r="BG7" s="24">
        <v>1944.58</v>
      </c>
      <c r="BH7" s="24">
        <v>2796.51</v>
      </c>
      <c r="BI7" s="24">
        <v>2410.7600000000002</v>
      </c>
      <c r="BJ7" s="24">
        <v>2897.05</v>
      </c>
      <c r="BK7" s="24">
        <v>1194.1500000000001</v>
      </c>
      <c r="BL7" s="24">
        <v>1206.79</v>
      </c>
      <c r="BM7" s="24">
        <v>1258.43</v>
      </c>
      <c r="BN7" s="24">
        <v>1163.75</v>
      </c>
      <c r="BO7" s="24">
        <v>1195.47</v>
      </c>
      <c r="BP7" s="24">
        <v>1182.1099999999999</v>
      </c>
      <c r="BQ7" s="24">
        <v>100</v>
      </c>
      <c r="BR7" s="24">
        <v>114.09</v>
      </c>
      <c r="BS7" s="24">
        <v>93.1</v>
      </c>
      <c r="BT7" s="24">
        <v>88.07</v>
      </c>
      <c r="BU7" s="24">
        <v>88.58</v>
      </c>
      <c r="BV7" s="24">
        <v>72.260000000000005</v>
      </c>
      <c r="BW7" s="24">
        <v>71.84</v>
      </c>
      <c r="BX7" s="24">
        <v>73.36</v>
      </c>
      <c r="BY7" s="24">
        <v>72.599999999999994</v>
      </c>
      <c r="BZ7" s="24">
        <v>69.430000000000007</v>
      </c>
      <c r="CA7" s="24">
        <v>73.78</v>
      </c>
      <c r="CB7" s="24">
        <v>179.16</v>
      </c>
      <c r="CC7" s="24">
        <v>181.97</v>
      </c>
      <c r="CD7" s="24">
        <v>141.77000000000001</v>
      </c>
      <c r="CE7" s="24">
        <v>150.06</v>
      </c>
      <c r="CF7" s="24">
        <v>149.99</v>
      </c>
      <c r="CG7" s="24">
        <v>230.02</v>
      </c>
      <c r="CH7" s="24">
        <v>228.47</v>
      </c>
      <c r="CI7" s="24">
        <v>224.88</v>
      </c>
      <c r="CJ7" s="24">
        <v>228.64</v>
      </c>
      <c r="CK7" s="24">
        <v>239.46</v>
      </c>
      <c r="CL7" s="24">
        <v>220.62</v>
      </c>
      <c r="CM7" s="24" t="s">
        <v>102</v>
      </c>
      <c r="CN7" s="24" t="s">
        <v>102</v>
      </c>
      <c r="CO7" s="24" t="s">
        <v>102</v>
      </c>
      <c r="CP7" s="24" t="s">
        <v>102</v>
      </c>
      <c r="CQ7" s="24" t="s">
        <v>102</v>
      </c>
      <c r="CR7" s="24">
        <v>42.56</v>
      </c>
      <c r="CS7" s="24">
        <v>42.47</v>
      </c>
      <c r="CT7" s="24">
        <v>42.4</v>
      </c>
      <c r="CU7" s="24">
        <v>42.28</v>
      </c>
      <c r="CV7" s="24">
        <v>41.06</v>
      </c>
      <c r="CW7" s="24">
        <v>42.22</v>
      </c>
      <c r="CX7" s="24">
        <v>79.12</v>
      </c>
      <c r="CY7" s="24">
        <v>79.12</v>
      </c>
      <c r="CZ7" s="24">
        <v>79.12</v>
      </c>
      <c r="DA7" s="24">
        <v>79.12</v>
      </c>
      <c r="DB7" s="24">
        <v>79.12</v>
      </c>
      <c r="DC7" s="24">
        <v>83.32</v>
      </c>
      <c r="DD7" s="24">
        <v>83.75</v>
      </c>
      <c r="DE7" s="24">
        <v>84.19</v>
      </c>
      <c r="DF7" s="24">
        <v>84.34</v>
      </c>
      <c r="DG7" s="24">
        <v>84.34</v>
      </c>
      <c r="DH7" s="24">
        <v>85.67</v>
      </c>
      <c r="DI7" s="24">
        <v>12.7</v>
      </c>
      <c r="DJ7" s="24">
        <v>15.24</v>
      </c>
      <c r="DK7" s="24">
        <v>18.05</v>
      </c>
      <c r="DL7" s="24">
        <v>20.86</v>
      </c>
      <c r="DM7" s="24">
        <v>23.67</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OY032153</cp:lastModifiedBy>
  <cp:lastPrinted>2024-01-29T06:16:27Z</cp:lastPrinted>
  <dcterms:created xsi:type="dcterms:W3CDTF">2023-12-12T00:57:43Z</dcterms:created>
  <dcterms:modified xsi:type="dcterms:W3CDTF">2024-02-08T07:24:47Z</dcterms:modified>
  <cp:category/>
</cp:coreProperties>
</file>