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下水道）\令和2年度\【経営比較分析表】2020_294420_46_1718\"/>
    </mc:Choice>
  </mc:AlternateContent>
  <workbookProtection workbookAlgorithmName="SHA-512" workbookHashValue="MNMzS/MbFI5GQDESfYsMZP72xqaV2f0xjzOc6V2hVsv6/e7F1wrawdEPQUUR1xh7UctyoscxhUmRBlMVhhdG4g==" workbookSaltValue="Daaealh8jFVmEJLlPrcnrA==" workbookSpinCount="100000" lockStructure="1"/>
  <bookViews>
    <workbookView xWindow="0" yWindow="0" windowWidth="12135"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<sst xmlns="http://schemas.openxmlformats.org/spreadsheetml/2006/main" count="236" uniqueCount="116">
  <si>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</si>
  <si>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</si>
  <si>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</si>
  <si>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</si>
  <si>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</si>
  <si>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</si>
  <si>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</si>
  <si>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</si>
  <si>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</si>
  <si>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</si>
  <si>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</si>
  <si>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</si>
  <si>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</si>
  <si>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</si>
  <si>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</si>
  <si>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</si>
  <si>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</si>
  <si>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</si>
  <si>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</si>
  <si>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</si>
  <si>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</si>
  <si>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</si>
  <si>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</si>
  <si>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</si>
  <si>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</si>
  <si>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</si>
  <si>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</si>
  <si>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</si>
  <si>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</si>
  <si>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</si>
  <si>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</si>
  <si>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</si>
  <si>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</si>
  <si>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</si>
  <si>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</si>
  <si>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</si>
  <si>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</si>
  <si>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</si>
  <si>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</si>
  <si>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</si>
  <si>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</si>
  <si>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</si>
  <si>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</si>
  <si>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</si>
  <si>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</si>
  <si>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</si>
  <si>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</si>
  <si>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</si>
  <si>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</si>
  <si>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</si>
  <si>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</si>
  <si>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</si>
  <si>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</si>
  <si>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</si>
  <si>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</si>
  <si>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</si>
  <si>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</si>
  <si>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</si>
  <si>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</si>
  <si>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</si>
  <si>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</si>
  <si>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</si>
  <si>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</si>
  <si>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</si>
  <si>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</si>
  <si>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</si>
  <si>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</si>
  <si>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</si>
  <si>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</si>
  <si>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</si>
  <si>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</si>
  <si>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</si>
  <si>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</si>
  <si>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</si>
  <si>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</si>
  <si>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</si>
  <si>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</si>
  <si>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</si>
  <si>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</si>
  <si>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</si>
  <si>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</si>
  <si>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</si>
  <si>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</si>
  <si>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</si>
  <si>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</si>
  <si>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</si>
  <si>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</si>
  <si>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</si>
  <si>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</si>
  <si>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</si>
  <si>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</si>
  <si>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</si>
  <si>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</si>
  <si>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</si>
  <si>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</si>
  <si>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</si>
  <si>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</si>
  <si>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</si>
  <si>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</si>
  <si>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</si>
  <si>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</si>
  <si>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</si>
  <si>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</si>
  <si>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</si>
  <si>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</si>
  <si>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</si>
  <si>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</si>
  <si>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</si>
  <si>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</si>
  <si>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</si>
  <si>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</si>
  <si>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</si>
  <si>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</si>
  <si>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⑤経費回収率について、収益面において他会計補助金の減少等があったものの、支出面における支払利息の減少等により、わずかに増加した。しかしながら、依然として100％を下回っており、一般会計繰入金等の使用料以外の収入で経費を賄っているのが現状である。
・⑥汚水処理原価について、前年度より0.51円減少しているが、主な要因として、企業債の支払利息が減少したことによるものである。一方で施設の老朽化に伴う維持管理費の増加も懸念されるので、引き続き経費の削減等効率的な経営に努めていく必要がある。
※⑦施設利用率が0％であるのは、奈良県流域下水道に接続することで終末処理を行っているためである。</t>
    <rPh sb="12" eb="15">
      <t>シュウエキメン</t>
    </rPh>
    <rPh sb="19" eb="20">
      <t>タ</t>
    </rPh>
    <rPh sb="20" eb="22">
      <t>カイケイ</t>
    </rPh>
    <rPh sb="22" eb="25">
      <t>ホジョキン</t>
    </rPh>
    <rPh sb="26" eb="28">
      <t>ゲンショウ</t>
    </rPh>
    <rPh sb="28" eb="29">
      <t>トウ</t>
    </rPh>
    <rPh sb="37" eb="39">
      <t>シシュツ</t>
    </rPh>
    <rPh sb="39" eb="40">
      <t>メン</t>
    </rPh>
    <rPh sb="44" eb="46">
      <t>シハライ</t>
    </rPh>
    <rPh sb="46" eb="48">
      <t>リソク</t>
    </rPh>
    <rPh sb="49" eb="51">
      <t>ゲンショウ</t>
    </rPh>
    <rPh sb="60" eb="62">
      <t>ゾウカ</t>
    </rPh>
    <rPh sb="148" eb="150">
      <t>ゲンショウ</t>
    </rPh>
    <rPh sb="168" eb="170">
      <t>シハライ</t>
    </rPh>
    <rPh sb="170" eb="172">
      <t>リソク</t>
    </rPh>
    <rPh sb="188" eb="190">
      <t>イッポウ</t>
    </rPh>
    <rPh sb="191" eb="193">
      <t>シセツ</t>
    </rPh>
    <rPh sb="194" eb="197">
      <t>ロウキュウカ</t>
    </rPh>
    <rPh sb="198" eb="199">
      <t>トモナ</t>
    </rPh>
    <rPh sb="200" eb="202">
      <t>イジ</t>
    </rPh>
    <rPh sb="202" eb="205">
      <t>カンリヒ</t>
    </rPh>
    <rPh sb="206" eb="208">
      <t>ゾウカ</t>
    </rPh>
    <rPh sb="209" eb="211">
      <t>ケネン</t>
    </rPh>
    <rPh sb="217" eb="218">
      <t>ヒ</t>
    </rPh>
    <rPh sb="219" eb="220">
      <t>ツヅ</t>
    </rPh>
    <rPh sb="221" eb="223">
      <t>ケイヒ</t>
    </rPh>
    <rPh sb="224" eb="227">
      <t>サクゲントウ</t>
    </rPh>
    <rPh sb="227" eb="230">
      <t>コウリツテキ</t>
    </rPh>
    <rPh sb="231" eb="233">
      <t>ケイエイ</t>
    </rPh>
    <rPh sb="234" eb="235">
      <t>ツト</t>
    </rPh>
    <rPh sb="239" eb="241">
      <t>ヒツヨウ</t>
    </rPh>
    <phoneticPr fontId="4"/>
  </si>
  <si>
    <t xml:space="preserve">・本事業は供用開始後24年を経過しているが、保有資産の大部分が管渠であり、耐用年数は50年を見込んでいるため現在老朽化の度合いは非常に低い。
・①有形固定資産減価償却率は令和2年度において平均値を上回ったが、依然、低い状況にあり、本事業は平成26年度より企業会計に移行しており、今後も未普及解消のための施設整備を進めていく必要があることから、向こう数十年間は増加していく傾向にあると考えられる。
</t>
    <rPh sb="86" eb="88">
      <t>レイワ</t>
    </rPh>
    <rPh sb="89" eb="90">
      <t>ネン</t>
    </rPh>
    <rPh sb="90" eb="91">
      <t>ド</t>
    </rPh>
    <rPh sb="95" eb="98">
      <t>ヘイキンチ</t>
    </rPh>
    <rPh sb="99" eb="101">
      <t>ウワマワ</t>
    </rPh>
    <rPh sb="105" eb="107">
      <t>イゼン</t>
    </rPh>
    <rPh sb="110" eb="112">
      <t>ジョウキョウ</t>
    </rPh>
    <phoneticPr fontId="4"/>
  </si>
  <si>
    <t>・令和2年度は、有収水量が増加したことにより下水道使用料が増加し、起債の償還利息も減少したことにより、一定の経営改善が図れましたが、依然として一般会計繰入金等の使用料以外の収入に頼らざるを得ない状況である。
　本町下水道事業は整備の途上にあり、未普及地区の整備を行うことで、今後も下水道使用料は増収することが見込まれるが、同時に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1" eb="3">
      <t>レイワ</t>
    </rPh>
    <rPh sb="5" eb="6">
      <t>ド</t>
    </rPh>
    <rPh sb="13" eb="15">
      <t>ゾウカ</t>
    </rPh>
    <rPh sb="29" eb="31">
      <t>ゾウカ</t>
    </rPh>
    <rPh sb="33" eb="35">
      <t>キサイ</t>
    </rPh>
    <rPh sb="36" eb="38">
      <t>ショウカン</t>
    </rPh>
    <rPh sb="38" eb="40">
      <t>リソク</t>
    </rPh>
    <rPh sb="41" eb="43">
      <t>ゲンショウ</t>
    </rPh>
    <rPh sb="51" eb="53">
      <t>イッテイ</t>
    </rPh>
    <rPh sb="54" eb="56">
      <t>ケイエイ</t>
    </rPh>
    <rPh sb="56" eb="58">
      <t>カイゼン</t>
    </rPh>
    <rPh sb="59" eb="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</si>
</sst>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C1-4E61-B930-B715576953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BFC1-4E61-B930-B715576953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7-4700-9E83-F9F58AB5B2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5407-4700-9E83-F9F58AB5B2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c:v>
                </c:pt>
                <c:pt idx="1">
                  <c:v>87.07</c:v>
                </c:pt>
                <c:pt idx="2">
                  <c:v>87.32</c:v>
                </c:pt>
                <c:pt idx="3">
                  <c:v>87.46</c:v>
                </c:pt>
                <c:pt idx="4">
                  <c:v>87.47</c:v>
                </c:pt>
              </c:numCache>
            </c:numRef>
          </c:val>
          <c:extLst>
            <c:ext xmlns:c16="http://schemas.microsoft.com/office/drawing/2014/chart" uri="{C3380CC4-5D6E-409C-BE32-E72D297353CC}">
              <c16:uniqueId val="{00000000-7D8F-4A25-AAD2-1001A2894E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7D8F-4A25-AAD2-1001A2894E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96.7</c:v>
                </c:pt>
                <c:pt idx="1">
                  <c:v>94.71</c:v>
                </c:pt>
                <c:pt idx="2">
                  <c:v>98.25</c:v>
                </c:pt>
                <c:pt idx="3">
                  <c:v>99.45</c:v>
                </c:pt>
                <c:pt idx="4">
                  <c:v>100.07</c:v>
                </c:pt>
              </c:numCache>
            </c:numRef>
          </c:val>
          <c:extLst>
            <c:ext xmlns:c16="http://schemas.microsoft.com/office/drawing/2014/chart" uri="{C3380CC4-5D6E-409C-BE32-E72D297353CC}">
              <c16:uniqueId val="{00000000-0BAD-4024-8489-88A7A046A6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0BAD-4024-8489-88A7A046A6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7.16</c:v>
                </c:pt>
                <c:pt idx="1">
                  <c:v>9.34</c:v>
                </c:pt>
                <c:pt idx="2">
                  <c:v>11.58</c:v>
                </c:pt>
                <c:pt idx="3">
                  <c:v>13.82</c:v>
                </c:pt>
                <c:pt idx="4">
                  <c:v>16.04</c:v>
                </c:pt>
              </c:numCache>
            </c:numRef>
          </c:val>
          <c:extLst>
            <c:ext xmlns:c16="http://schemas.microsoft.com/office/drawing/2014/chart" uri="{C3380CC4-5D6E-409C-BE32-E72D297353CC}">
              <c16:uniqueId val="{00000000-317F-41E3-A8E7-70118844C7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317F-41E3-A8E7-70118844C7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2-4248-8A3A-E800184C28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62-4248-8A3A-E800184C28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5-4972-B149-A91C2FFA86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E225-4972-B149-A91C2FFA86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50.41</c:v>
                </c:pt>
                <c:pt idx="1">
                  <c:v>65.83</c:v>
                </c:pt>
                <c:pt idx="2">
                  <c:v>56.6</c:v>
                </c:pt>
                <c:pt idx="3">
                  <c:v>45.3</c:v>
                </c:pt>
                <c:pt idx="4">
                  <c:v>42.99</c:v>
                </c:pt>
              </c:numCache>
            </c:numRef>
          </c:val>
          <c:extLst>
            <c:ext xmlns:c16="http://schemas.microsoft.com/office/drawing/2014/chart" uri="{C3380CC4-5D6E-409C-BE32-E72D297353CC}">
              <c16:uniqueId val="{00000000-7C32-4D92-BB5E-608E86C3AD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7C32-4D92-BB5E-608E86C3AD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1466.83</c:v>
                </c:pt>
                <c:pt idx="1">
                  <c:v>1459.51</c:v>
                </c:pt>
                <c:pt idx="2">
                  <c:v>1520.12</c:v>
                </c:pt>
                <c:pt idx="3">
                  <c:v>1522.67</c:v>
                </c:pt>
                <c:pt idx="4">
                  <c:v>1466.71</c:v>
                </c:pt>
              </c:numCache>
            </c:numRef>
          </c:val>
          <c:extLst>
            <c:ext xmlns:c16="http://schemas.microsoft.com/office/drawing/2014/chart" uri="{C3380CC4-5D6E-409C-BE32-E72D297353CC}">
              <c16:uniqueId val="{00000000-9D57-4432-9AEB-9BAEDB5539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9D57-4432-9AEB-9BAEDB5539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78.209999999999994</c:v>
                </c:pt>
                <c:pt idx="1">
                  <c:v>89.35</c:v>
                </c:pt>
                <c:pt idx="2">
                  <c:v>89.25</c:v>
                </c:pt>
                <c:pt idx="3">
                  <c:v>93.96</c:v>
                </c:pt>
                <c:pt idx="4">
                  <c:v>94.95</c:v>
                </c:pt>
              </c:numCache>
            </c:numRef>
          </c:val>
          <c:extLst>
            <c:ext xmlns:c16="http://schemas.microsoft.com/office/drawing/2014/chart" uri="{C3380CC4-5D6E-409C-BE32-E72D297353CC}">
              <c16:uniqueId val="{00000000-D070-474B-AF41-7214B2311F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D070-474B-AF41-7214B2311F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174.72</c:v>
                </c:pt>
                <c:pt idx="1">
                  <c:v>153.58000000000001</c:v>
                </c:pt>
                <c:pt idx="2">
                  <c:v>154.21</c:v>
                </c:pt>
                <c:pt idx="3">
                  <c:v>146.5</c:v>
                </c:pt>
                <c:pt idx="4">
                  <c:v>145.99</c:v>
                </c:pt>
              </c:numCache>
            </c:numRef>
          </c:val>
          <c:extLst>
            <c:ext xmlns:c16="http://schemas.microsoft.com/office/drawing/2014/chart" uri="{C3380CC4-5D6E-409C-BE32-E72D297353CC}">
              <c16:uniqueId val="{00000000-122D-4DD7-A14A-892C9C24A9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122D-4DD7-A14A-892C9C24A9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I88" sqref="BI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大淀町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17123</v>
      </c>
      <c r="AM8" s="69"/>
      <c r="AN8" s="69"/>
      <c r="AO8" s="69"/>
      <c r="AP8" s="69"/>
      <c r="AQ8" s="69"/>
      <c r="AR8" s="69"/>
      <c r="AS8" s="69"/>
      <c r="AT8" s="68">
        <f>データ!T6</f>
        <v>38.1</v>
      </c>
      <c r="AU8" s="68"/>
      <c r="AV8" s="68"/>
      <c r="AW8" s="68"/>
      <c r="AX8" s="68"/>
      <c r="AY8" s="68"/>
      <c r="AZ8" s="68"/>
      <c r="BA8" s="68"/>
      <c r="BB8" s="68">
        <f>データ!U6</f>
        <v>449.42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59.16</v>
      </c>
      <c r="J10" s="68"/>
      <c r="K10" s="68"/>
      <c r="L10" s="68"/>
      <c r="M10" s="68"/>
      <c r="N10" s="68"/>
      <c r="O10" s="68"/>
      <c r="P10" s="68">
        <f>データ!P6</f>
        <v>87.47</v>
      </c>
      <c r="Q10" s="68"/>
      <c r="R10" s="68"/>
      <c r="S10" s="68"/>
      <c r="T10" s="68"/>
      <c r="U10" s="68"/>
      <c r="V10" s="68"/>
      <c r="W10" s="68">
        <f>データ!Q6</f>
        <v>87</v>
      </c>
      <c r="X10" s="68"/>
      <c r="Y10" s="68"/>
      <c r="Z10" s="68"/>
      <c r="AA10" s="68"/>
      <c r="AB10" s="68"/>
      <c r="AC10" s="68"/>
      <c r="AD10" s="69">
        <f>データ!R6</f>
        <v>2787</v>
      </c>
      <c r="AE10" s="69"/>
      <c r="AF10" s="69"/>
      <c r="AG10" s="69"/>
      <c r="AH10" s="69"/>
      <c r="AI10" s="69"/>
      <c r="AJ10" s="69"/>
      <c r="AK10" s="2"/>
      <c r="AL10" s="69">
        <f>データ!V6</f>
        <v>14849</v>
      </c>
      <c r="AM10" s="69"/>
      <c r="AN10" s="69"/>
      <c r="AO10" s="69"/>
      <c r="AP10" s="69"/>
      <c r="AQ10" s="69"/>
      <c r="AR10" s="69"/>
      <c r="AS10" s="69"/>
      <c r="AT10" s="68">
        <f>データ!W6</f>
        <v>4.66</v>
      </c>
      <c r="AU10" s="68"/>
      <c r="AV10" s="68"/>
      <c r="AW10" s="68"/>
      <c r="AX10" s="68"/>
      <c r="AY10" s="68"/>
      <c r="AZ10" s="68"/>
      <c r="BA10" s="68"/>
      <c r="BB10" s="68">
        <f>データ!X6</f>
        <v>3186.48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W5mzgVS9JDitNq08pPE/zy2B7DPDZ1i369S/HP0lePaHtoUFl1TcH4OA++ROCIvfZfzon1TDLGbgywTqUCT9Q==" saltValue="cAZqTbwsB05ZE0Z2kyJj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294420</v>
      </c>
      <c r="D6" s="33">
        <f t="shared" si="3"/>
        <v>46</v>
      </c>
      <c r="E6" s="33">
        <f t="shared" si="3"/>
        <v>17</v>
      </c>
      <c r="F6" s="33">
        <f t="shared" si="3"/>
        <v>1</v>
      </c>
      <c r="G6" s="33">
        <f t="shared" si="3"/>
        <v>0</v>
      </c>
      <c r="H6" s="33" t="str">
        <f t="shared" si="3"/>
        <v>奈良県　大淀町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59.16</v>
      </c>
      <c r="P6" s="34">
        <f t="shared" si="3"/>
        <v>87.47</v>
      </c>
      <c r="Q6" s="34">
        <f t="shared" si="3"/>
        <v>87</v>
      </c>
      <c r="R6" s="34">
        <f t="shared" si="3"/>
        <v>2787</v>
      </c>
      <c r="S6" s="34">
        <f t="shared" si="3"/>
        <v>17123</v>
      </c>
      <c r="T6" s="34">
        <f t="shared" si="3"/>
        <v>38.1</v>
      </c>
      <c r="U6" s="34">
        <f t="shared" si="3"/>
        <v>449.42</v>
      </c>
      <c r="V6" s="34">
        <f t="shared" si="3"/>
        <v>14849</v>
      </c>
      <c r="W6" s="34">
        <f t="shared" si="3"/>
        <v>4.66</v>
      </c>
      <c r="X6" s="34">
        <f t="shared" si="3"/>
        <v>3186.48</v>
      </c>
      <c r="Y6" s="35">
        <f>IF(Y7="",NA(),Y7)</f>
        <v>96.7</v>
      </c>
      <c r="Z6" s="35">
        <f t="shared" ref="Z6:AH6" si="4">IF(Z7="",NA(),Z7)</f>
        <v>94.71</v>
      </c>
      <c r="AA6" s="35">
        <f t="shared" si="4"/>
        <v>98.25</v>
      </c>
      <c r="AB6" s="35">
        <f t="shared" si="4"/>
        <v>99.45</v>
      </c>
      <c r="AC6" s="35">
        <f t="shared" si="4"/>
        <v>100.07</v>
      </c>
      <c r="AD6" s="35">
        <f t="shared" si="4"/>
        <v>106.85</v>
      </c>
      <c r="AE6" s="35">
        <f t="shared" si="4"/>
        <v>108.11</v>
      </c>
      <c r="AF6" s="35">
        <f t="shared" si="4"/>
        <v>104.14</v>
      </c>
      <c r="AG6" s="35">
        <f t="shared" si="4"/>
        <v>106.57</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50.41</v>
      </c>
      <c r="AV6" s="35">
        <f t="shared" ref="AV6:BD6" si="6">IF(AV7="",NA(),AV7)</f>
        <v>65.83</v>
      </c>
      <c r="AW6" s="35">
        <f t="shared" si="6"/>
        <v>56.6</v>
      </c>
      <c r="AX6" s="35">
        <f t="shared" si="6"/>
        <v>45.3</v>
      </c>
      <c r="AY6" s="35">
        <f t="shared" si="6"/>
        <v>42.99</v>
      </c>
      <c r="AZ6" s="35">
        <f t="shared" si="6"/>
        <v>50.66</v>
      </c>
      <c r="BA6" s="35">
        <f t="shared" si="6"/>
        <v>62.25</v>
      </c>
      <c r="BB6" s="35">
        <f t="shared" si="6"/>
        <v>52.32</v>
      </c>
      <c r="BC6" s="35">
        <f t="shared" si="6"/>
        <v>47.03</v>
      </c>
      <c r="BD6" s="35">
        <f t="shared" si="6"/>
        <v>40.67</v>
      </c>
      <c r="BE6" s="34" t="str">
        <f>IF(BE7="","",IF(BE7="-","【-】","【"&amp;SUBSTITUTE(TEXT(BE7,"#,##0.00"),"-","△")&amp;"】"))</f>
        <v>【67.52】</v>
      </c>
      <c r="BF6" s="35">
        <f>IF(BF7="",NA(),BF7)</f>
        <v>1466.83</v>
      </c>
      <c r="BG6" s="35">
        <f t="shared" ref="BG6:BO6" si="7">IF(BG7="",NA(),BG7)</f>
        <v>1459.51</v>
      </c>
      <c r="BH6" s="35">
        <f t="shared" si="7"/>
        <v>1520.12</v>
      </c>
      <c r="BI6" s="35">
        <f t="shared" si="7"/>
        <v>1522.67</v>
      </c>
      <c r="BJ6" s="35">
        <f t="shared" si="7"/>
        <v>1466.71</v>
      </c>
      <c r="BK6" s="35">
        <f t="shared" si="7"/>
        <v>1111.31</v>
      </c>
      <c r="BL6" s="35">
        <f t="shared" si="7"/>
        <v>966.33</v>
      </c>
      <c r="BM6" s="35">
        <f t="shared" si="7"/>
        <v>958.81</v>
      </c>
      <c r="BN6" s="35">
        <f t="shared" si="7"/>
        <v>1001.3</v>
      </c>
      <c r="BO6" s="35">
        <f t="shared" si="7"/>
        <v>1050.51</v>
      </c>
      <c r="BP6" s="34" t="str">
        <f>IF(BP7="","",IF(BP7="-","【-】","【"&amp;SUBSTITUTE(TEXT(BP7,"#,##0.00"),"-","△")&amp;"】"))</f>
        <v>【705.21】</v>
      </c>
      <c r="BQ6" s="35">
        <f>IF(BQ7="",NA(),BQ7)</f>
        <v>78.209999999999994</v>
      </c>
      <c r="BR6" s="35">
        <f t="shared" ref="BR6:BZ6" si="8">IF(BR7="",NA(),BR7)</f>
        <v>89.35</v>
      </c>
      <c r="BS6" s="35">
        <f t="shared" si="8"/>
        <v>89.25</v>
      </c>
      <c r="BT6" s="35">
        <f t="shared" si="8"/>
        <v>93.96</v>
      </c>
      <c r="BU6" s="35">
        <f t="shared" si="8"/>
        <v>94.95</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174.72</v>
      </c>
      <c r="CC6" s="35">
        <f t="shared" ref="CC6:CK6" si="9">IF(CC7="",NA(),CC7)</f>
        <v>153.58000000000001</v>
      </c>
      <c r="CD6" s="35">
        <f t="shared" si="9"/>
        <v>154.21</v>
      </c>
      <c r="CE6" s="35">
        <f t="shared" si="9"/>
        <v>146.5</v>
      </c>
      <c r="CF6" s="35">
        <f t="shared" si="9"/>
        <v>145.99</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87.2</v>
      </c>
      <c r="CY6" s="35">
        <f t="shared" ref="CY6:DG6" si="11">IF(CY7="",NA(),CY7)</f>
        <v>87.07</v>
      </c>
      <c r="CZ6" s="35">
        <f t="shared" si="11"/>
        <v>87.32</v>
      </c>
      <c r="DA6" s="35">
        <f t="shared" si="11"/>
        <v>87.46</v>
      </c>
      <c r="DB6" s="35">
        <f t="shared" si="11"/>
        <v>87.47</v>
      </c>
      <c r="DC6" s="35">
        <f t="shared" si="11"/>
        <v>83.91</v>
      </c>
      <c r="DD6" s="35">
        <f t="shared" si="11"/>
        <v>83.51</v>
      </c>
      <c r="DE6" s="35">
        <f t="shared" si="11"/>
        <v>83.02</v>
      </c>
      <c r="DF6" s="35">
        <f t="shared" si="11"/>
        <v>82.55</v>
      </c>
      <c r="DG6" s="35">
        <f t="shared" si="11"/>
        <v>82.08</v>
      </c>
      <c r="DH6" s="34" t="str">
        <f>IF(DH7="","",IF(DH7="-","【-】","【"&amp;SUBSTITUTE(TEXT(DH7,"#,##0.00"),"-","△")&amp;"】"))</f>
        <v>【95.57】</v>
      </c>
      <c r="DI6" s="35">
        <f>IF(DI7="",NA(),DI7)</f>
        <v>7.16</v>
      </c>
      <c r="DJ6" s="35">
        <f t="shared" ref="DJ6:DR6" si="12">IF(DJ7="",NA(),DJ7)</f>
        <v>9.34</v>
      </c>
      <c r="DK6" s="35">
        <f t="shared" si="12"/>
        <v>11.58</v>
      </c>
      <c r="DL6" s="35">
        <f t="shared" si="12"/>
        <v>13.82</v>
      </c>
      <c r="DM6" s="35">
        <f t="shared" si="12"/>
        <v>16.04</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294420</v>
      </c>
      <c r="D7" s="37">
        <v>46</v>
      </c>
      <c r="E7" s="37">
        <v>17</v>
      </c>
      <c r="F7" s="37">
        <v>1</v>
      </c>
      <c r="G7" s="37">
        <v>0</v>
      </c>
      <c r="H7" s="37" t="s">
        <v>96</v>
      </c>
      <c r="I7" s="37" t="s">
        <v>97</v>
      </c>
      <c r="J7" s="37" t="s">
        <v>98</v>
      </c>
      <c r="K7" s="37" t="s">
        <v>99</v>
      </c>
      <c r="L7" s="37" t="s">
        <v>100</v>
      </c>
      <c r="M7" s="37" t="s">
        <v>101</v>
      </c>
      <c r="N7" s="38" t="s">
        <v>102</v>
      </c>
      <c r="O7" s="38">
        <v>59.16</v>
      </c>
      <c r="P7" s="38">
        <v>87.47</v>
      </c>
      <c r="Q7" s="38">
        <v>87</v>
      </c>
      <c r="R7" s="38">
        <v>2787</v>
      </c>
      <c r="S7" s="38">
        <v>17123</v>
      </c>
      <c r="T7" s="38">
        <v>38.1</v>
      </c>
      <c r="U7" s="38">
        <v>449.42</v>
      </c>
      <c r="V7" s="38">
        <v>14849</v>
      </c>
      <c r="W7" s="38">
        <v>4.66</v>
      </c>
      <c r="X7" s="38">
        <v>3186.48</v>
      </c>
      <c r="Y7" s="38">
        <v>96.7</v>
      </c>
      <c r="Z7" s="38">
        <v>94.71</v>
      </c>
      <c r="AA7" s="38">
        <v>98.25</v>
      </c>
      <c r="AB7" s="38">
        <v>99.45</v>
      </c>
      <c r="AC7" s="38">
        <v>100.07</v>
      </c>
      <c r="AD7" s="38">
        <v>106.85</v>
      </c>
      <c r="AE7" s="38">
        <v>108.11</v>
      </c>
      <c r="AF7" s="38">
        <v>104.14</v>
      </c>
      <c r="AG7" s="38">
        <v>106.57</v>
      </c>
      <c r="AH7" s="38">
        <v>107.21</v>
      </c>
      <c r="AI7" s="38">
        <v>106.67</v>
      </c>
      <c r="AJ7" s="38">
        <v>0</v>
      </c>
      <c r="AK7" s="38">
        <v>0</v>
      </c>
      <c r="AL7" s="38">
        <v>0</v>
      </c>
      <c r="AM7" s="38">
        <v>0</v>
      </c>
      <c r="AN7" s="38">
        <v>0</v>
      </c>
      <c r="AO7" s="38">
        <v>92.92</v>
      </c>
      <c r="AP7" s="38">
        <v>86.54</v>
      </c>
      <c r="AQ7" s="38">
        <v>73.180000000000007</v>
      </c>
      <c r="AR7" s="38">
        <v>53.44</v>
      </c>
      <c r="AS7" s="38">
        <v>43.71</v>
      </c>
      <c r="AT7" s="38">
        <v>3.64</v>
      </c>
      <c r="AU7" s="38">
        <v>50.41</v>
      </c>
      <c r="AV7" s="38">
        <v>65.83</v>
      </c>
      <c r="AW7" s="38">
        <v>56.6</v>
      </c>
      <c r="AX7" s="38">
        <v>45.3</v>
      </c>
      <c r="AY7" s="38">
        <v>42.99</v>
      </c>
      <c r="AZ7" s="38">
        <v>50.66</v>
      </c>
      <c r="BA7" s="38">
        <v>62.25</v>
      </c>
      <c r="BB7" s="38">
        <v>52.32</v>
      </c>
      <c r="BC7" s="38">
        <v>47.03</v>
      </c>
      <c r="BD7" s="38">
        <v>40.67</v>
      </c>
      <c r="BE7" s="38">
        <v>67.52</v>
      </c>
      <c r="BF7" s="38">
        <v>1466.83</v>
      </c>
      <c r="BG7" s="38">
        <v>1459.51</v>
      </c>
      <c r="BH7" s="38">
        <v>1520.12</v>
      </c>
      <c r="BI7" s="38">
        <v>1522.67</v>
      </c>
      <c r="BJ7" s="38">
        <v>1466.71</v>
      </c>
      <c r="BK7" s="38">
        <v>1111.31</v>
      </c>
      <c r="BL7" s="38">
        <v>966.33</v>
      </c>
      <c r="BM7" s="38">
        <v>958.81</v>
      </c>
      <c r="BN7" s="38">
        <v>1001.3</v>
      </c>
      <c r="BO7" s="38">
        <v>1050.51</v>
      </c>
      <c r="BP7" s="38">
        <v>705.21</v>
      </c>
      <c r="BQ7" s="38">
        <v>78.209999999999994</v>
      </c>
      <c r="BR7" s="38">
        <v>89.35</v>
      </c>
      <c r="BS7" s="38">
        <v>89.25</v>
      </c>
      <c r="BT7" s="38">
        <v>93.96</v>
      </c>
      <c r="BU7" s="38">
        <v>94.95</v>
      </c>
      <c r="BV7" s="38">
        <v>75.540000000000006</v>
      </c>
      <c r="BW7" s="38">
        <v>81.739999999999995</v>
      </c>
      <c r="BX7" s="38">
        <v>82.88</v>
      </c>
      <c r="BY7" s="38">
        <v>81.88</v>
      </c>
      <c r="BZ7" s="38">
        <v>82.65</v>
      </c>
      <c r="CA7" s="38">
        <v>98.96</v>
      </c>
      <c r="CB7" s="38">
        <v>174.72</v>
      </c>
      <c r="CC7" s="38">
        <v>153.58000000000001</v>
      </c>
      <c r="CD7" s="38">
        <v>154.21</v>
      </c>
      <c r="CE7" s="38">
        <v>146.5</v>
      </c>
      <c r="CF7" s="38">
        <v>145.99</v>
      </c>
      <c r="CG7" s="38">
        <v>207.96</v>
      </c>
      <c r="CH7" s="38">
        <v>194.31</v>
      </c>
      <c r="CI7" s="38">
        <v>190.99</v>
      </c>
      <c r="CJ7" s="38">
        <v>187.55</v>
      </c>
      <c r="CK7" s="38">
        <v>186.3</v>
      </c>
      <c r="CL7" s="38">
        <v>134.52000000000001</v>
      </c>
      <c r="CM7" s="38" t="s">
        <v>102</v>
      </c>
      <c r="CN7" s="38" t="s">
        <v>102</v>
      </c>
      <c r="CO7" s="38" t="s">
        <v>102</v>
      </c>
      <c r="CP7" s="38" t="s">
        <v>102</v>
      </c>
      <c r="CQ7" s="38" t="s">
        <v>102</v>
      </c>
      <c r="CR7" s="38">
        <v>53.51</v>
      </c>
      <c r="CS7" s="38">
        <v>53.5</v>
      </c>
      <c r="CT7" s="38">
        <v>52.58</v>
      </c>
      <c r="CU7" s="38">
        <v>50.94</v>
      </c>
      <c r="CV7" s="38">
        <v>50.53</v>
      </c>
      <c r="CW7" s="38">
        <v>59.57</v>
      </c>
      <c r="CX7" s="38">
        <v>87.2</v>
      </c>
      <c r="CY7" s="38">
        <v>87.07</v>
      </c>
      <c r="CZ7" s="38">
        <v>87.32</v>
      </c>
      <c r="DA7" s="38">
        <v>87.46</v>
      </c>
      <c r="DB7" s="38">
        <v>87.47</v>
      </c>
      <c r="DC7" s="38">
        <v>83.91</v>
      </c>
      <c r="DD7" s="38">
        <v>83.51</v>
      </c>
      <c r="DE7" s="38">
        <v>83.02</v>
      </c>
      <c r="DF7" s="38">
        <v>82.55</v>
      </c>
      <c r="DG7" s="38">
        <v>82.08</v>
      </c>
      <c r="DH7" s="38">
        <v>95.57</v>
      </c>
      <c r="DI7" s="38">
        <v>7.16</v>
      </c>
      <c r="DJ7" s="38">
        <v>9.34</v>
      </c>
      <c r="DK7" s="38">
        <v>11.58</v>
      </c>
      <c r="DL7" s="38">
        <v>13.82</v>
      </c>
      <c r="DM7" s="38">
        <v>16.04</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OY032153</cp:lastModifiedBy>
  <dcterms:created xsi:type="dcterms:W3CDTF">2021-12-03T07:16:42Z</dcterms:created>
  <dcterms:modified xsi:type="dcterms:W3CDTF">2022-01-13T05:52:04Z</dcterms:modified>
  <cp:category/>
</cp:coreProperties>
</file>