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1\Desktop\【経営比較分析表】2月3日〆\"/>
    </mc:Choice>
  </mc:AlternateContent>
  <workbookProtection workbookAlgorithmName="SHA-512" workbookHashValue="KPtSQ12ZDWvFmnizZPfAwS/Um+fGlsVYjAykJrbj8tEk7zWfL9e2ZcgsCATU3UM/uGMryGhTQa4Ob5e86x/aqw==" workbookSaltValue="zW5VTMG8yj18Crzkoq9X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<sst xmlns="http://schemas.openxmlformats.org/spreadsheetml/2006/main" count="228" uniqueCount="111">
  <si>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</si>
  <si>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</si>
  <si>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</si>
  <si>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</si>
  <si>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</si>
  <si>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</si>
  <si>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</si>
  <si>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</si>
  <si>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</si>
  <si>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</si>
  <si>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</si>
  <si>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</si>
  <si>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</si>
  <si>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</si>
  <si>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</si>
  <si>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</si>
  <si>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</si>
  <si>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</si>
  <si>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</si>
  <si>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</si>
  <si>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</si>
  <si>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</si>
  <si>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</si>
  <si>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</si>
  <si>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</si>
  <si>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</si>
  <si>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</si>
  <si>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</si>
  <si>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</si>
  <si>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</si>
  <si>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</si>
  <si>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</si>
  <si>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</si>
  <si>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</si>
  <si>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</si>
  <si>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</si>
  <si>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</si>
  <si>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</si>
  <si>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</si>
  <si>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</si>
  <si>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</si>
  <si>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</si>
  <si>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</si>
  <si>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</si>
  <si>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</si>
  <si>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</si>
  <si>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</si>
  <si>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</si>
  <si>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</si>
  <si>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</si>
  <si>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</si>
  <si>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</si>
  <si>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</si>
  <si>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</si>
  <si>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</si>
  <si>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</si>
  <si>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</si>
  <si>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</si>
  <si>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</si>
  <si>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</si>
  <si>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</si>
  <si>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</si>
  <si>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</si>
  <si>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</si>
  <si>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</si>
  <si>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</si>
  <si>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</si>
  <si>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</si>
  <si>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</si>
  <si>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</si>
  <si>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</si>
  <si>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</si>
  <si>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</si>
  <si>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</si>
  <si>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</si>
  <si>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</si>
  <si>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</si>
  <si>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</si>
  <si>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</si>
  <si>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</si>
  <si>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</si>
  <si>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</si>
  <si>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</si>
  <si>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</si>
  <si>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</si>
  <si>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</si>
  <si>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</si>
  <si>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</si>
  <si>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</si>
  <si>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</si>
  <si>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</si>
  <si>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</si>
  <si>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</si>
  <si>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</si>
  <si>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</si>
  <si>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</si>
  <si>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</si>
  <si>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</si>
  <si>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</si>
  <si>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</si>
  <si>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</si>
  <si>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</si>
  <si>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</si>
  <si>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</si>
  <si>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</si>
  <si>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</si>
  <si>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</si>
  <si>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</si>
  <si>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年度と比較すると、経営状況は、ほぼ横ばいとなっており、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rPh sb="19" eb="20">
      <t>ヨコ</t>
    </rPh>
    <phoneticPr fontId="4"/>
  </si>
  <si>
    <t>・①経常収支比率について、事業全体の収益は減少しているものの、支払利息等費用の減少により、ほぼ横ばいで推移している。引きつづき単年度、黒字となり、これに伴い生じた利益剰余金を過年度の累積欠損金に埋め合わせたことで、②累積欠損金比率も3ポイント改善された。
・⑥汚水処理原価については、④企業債残高対事業規模比率がH26年度に比べて減少したことにも表れているように、支払利息は減少しているものの、前年度に比べ有収水量が減少したことにより、約13円増となっている。このことにより、⑤経費回収率についても、前年度に比べ約5ポイントの減となったが、健全な経営の目安となる100％に近い数値となっており、平均値を上回るものとなった。
※⑦施設利用率が0％であるのは、奈良県流域下水道に接続することで終末処理を行っているためである。</t>
    <rPh sb="13" eb="15">
      <t>ジギョウ</t>
    </rPh>
    <rPh sb="15" eb="17">
      <t>ゼンタイ</t>
    </rPh>
    <rPh sb="18" eb="20">
      <t>シュウエキ</t>
    </rPh>
    <rPh sb="21" eb="23">
      <t>ゲンショウ</t>
    </rPh>
    <rPh sb="31" eb="33">
      <t>シハライ</t>
    </rPh>
    <rPh sb="33" eb="35">
      <t>リソク</t>
    </rPh>
    <rPh sb="35" eb="36">
      <t>トウ</t>
    </rPh>
    <rPh sb="36" eb="38">
      <t>ヒヨウ</t>
    </rPh>
    <rPh sb="39" eb="40">
      <t>ゲン</t>
    </rPh>
    <rPh sb="40" eb="41">
      <t>ショウ</t>
    </rPh>
    <rPh sb="47" eb="48">
      <t>ヨコ</t>
    </rPh>
    <rPh sb="51" eb="53">
      <t>スイイ</t>
    </rPh>
    <rPh sb="58" eb="59">
      <t>ヒ</t>
    </rPh>
    <rPh sb="63" eb="66">
      <t>タンネンド</t>
    </rPh>
    <rPh sb="67" eb="69">
      <t>クロジ</t>
    </rPh>
    <rPh sb="76" eb="77">
      <t>トモナ</t>
    </rPh>
    <rPh sb="78" eb="79">
      <t>ショウ</t>
    </rPh>
    <rPh sb="81" eb="83">
      <t>リエキ</t>
    </rPh>
    <rPh sb="83" eb="86">
      <t>ジョウヨキン</t>
    </rPh>
    <rPh sb="87" eb="88">
      <t>カ</t>
    </rPh>
    <rPh sb="88" eb="89">
      <t>ネン</t>
    </rPh>
    <rPh sb="89" eb="90">
      <t>ド</t>
    </rPh>
    <rPh sb="91" eb="93">
      <t>ルイセキ</t>
    </rPh>
    <rPh sb="93" eb="96">
      <t>ケッソンキン</t>
    </rPh>
    <rPh sb="97" eb="98">
      <t>ウ</t>
    </rPh>
    <rPh sb="99" eb="100">
      <t>ア</t>
    </rPh>
    <rPh sb="121" eb="123">
      <t>カイゼン</t>
    </rPh>
    <rPh sb="161" eb="163">
      <t>ネンド</t>
    </rPh>
    <rPh sb="164" eb="165">
      <t>クラ</t>
    </rPh>
    <rPh sb="167" eb="168">
      <t>ゲン</t>
    </rPh>
    <rPh sb="168" eb="169">
      <t>ショウ</t>
    </rPh>
    <rPh sb="175" eb="176">
      <t>アラワ</t>
    </rPh>
    <rPh sb="184" eb="186">
      <t>シハライ</t>
    </rPh>
    <rPh sb="186" eb="188">
      <t>リソク</t>
    </rPh>
    <rPh sb="189" eb="190">
      <t>ゲン</t>
    </rPh>
    <rPh sb="190" eb="191">
      <t>ショウ</t>
    </rPh>
    <rPh sb="199" eb="202">
      <t>ゼンネンド</t>
    </rPh>
    <rPh sb="203" eb="204">
      <t>クラ</t>
    </rPh>
    <rPh sb="205" eb="206">
      <t>ユウ</t>
    </rPh>
    <rPh sb="206" eb="207">
      <t>シュウ</t>
    </rPh>
    <rPh sb="207" eb="209">
      <t>スイリョウ</t>
    </rPh>
    <rPh sb="210" eb="211">
      <t>ゲン</t>
    </rPh>
    <rPh sb="211" eb="212">
      <t>ショウ</t>
    </rPh>
    <rPh sb="220" eb="221">
      <t>ヤク</t>
    </rPh>
    <rPh sb="223" eb="225">
      <t>エンゾウ</t>
    </rPh>
    <rPh sb="256" eb="257">
      <t>クラ</t>
    </rPh>
    <rPh sb="258" eb="259">
      <t>ヤク</t>
    </rPh>
    <rPh sb="265" eb="266">
      <t>ゲン</t>
    </rPh>
    <rPh sb="272" eb="274">
      <t>ケンゼン</t>
    </rPh>
    <rPh sb="275" eb="277">
      <t>ケイエイ</t>
    </rPh>
    <rPh sb="278" eb="280">
      <t>メヤス</t>
    </rPh>
    <rPh sb="288" eb="289">
      <t>チカ</t>
    </rPh>
    <rPh sb="290" eb="292">
      <t>スウチ</t>
    </rPh>
    <rPh sb="299" eb="302">
      <t>ヘイキンチ</t>
    </rPh>
    <rPh sb="303" eb="305">
      <t>ウワマワ</t>
    </rPh>
    <phoneticPr fontId="4"/>
  </si>
  <si>
    <t xml:space="preserve">・本事業は供用開始後16年を経過しているが、保有資産の大部分が管渠であり、耐用年数は50年を見込んでいるため現在老朽化の度合いは非常に低い。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減価償却費は同程度で推移していくため、減価償却率は向こう数十年間増加していく傾向にあると考えら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</si>
</sst>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7E-4025-BCA1-CEA96D47C8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067E-4025-BCA1-CEA96D47C8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88-4835-AAB6-939CAE9588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9E88-4835-AAB6-939CAE9588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79.12</c:v>
                </c:pt>
                <c:pt idx="1">
                  <c:v>79.12</c:v>
                </c:pt>
                <c:pt idx="2">
                  <c:v>79.12</c:v>
                </c:pt>
                <c:pt idx="3">
                  <c:v>79.12</c:v>
                </c:pt>
                <c:pt idx="4">
                  <c:v>79.12</c:v>
                </c:pt>
              </c:numCache>
            </c:numRef>
          </c:val>
          <c:extLst>
            <c:ext xmlns:c16="http://schemas.microsoft.com/office/drawing/2014/chart" uri="{C3380CC4-5D6E-409C-BE32-E72D297353CC}">
              <c16:uniqueId val="{00000000-B323-4F93-9922-70F2367CE4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B323-4F93-9922-70F2367CE4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86.74</c:v>
                </c:pt>
                <c:pt idx="1">
                  <c:v>106.12</c:v>
                </c:pt>
                <c:pt idx="2">
                  <c:v>101.83</c:v>
                </c:pt>
                <c:pt idx="3">
                  <c:v>100.65</c:v>
                </c:pt>
                <c:pt idx="4">
                  <c:v>100.63</c:v>
                </c:pt>
              </c:numCache>
            </c:numRef>
          </c:val>
          <c:extLst>
            <c:ext xmlns:c16="http://schemas.microsoft.com/office/drawing/2014/chart" uri="{C3380CC4-5D6E-409C-BE32-E72D297353CC}">
              <c16:uniqueId val="{00000000-D54A-4A50-9D3F-F98C790599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102.13</c:v>
                </c:pt>
                <c:pt idx="4">
                  <c:v>101.72</c:v>
                </c:pt>
              </c:numCache>
            </c:numRef>
          </c:val>
          <c:smooth val="0"/>
          <c:extLst>
            <c:ext xmlns:c16="http://schemas.microsoft.com/office/drawing/2014/chart" uri="{C3380CC4-5D6E-409C-BE32-E72D297353CC}">
              <c16:uniqueId val="{00000001-D54A-4A50-9D3F-F98C790599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2.54</c:v>
                </c:pt>
                <c:pt idx="1">
                  <c:v>5.08</c:v>
                </c:pt>
                <c:pt idx="2">
                  <c:v>7.62</c:v>
                </c:pt>
                <c:pt idx="3">
                  <c:v>10.16</c:v>
                </c:pt>
                <c:pt idx="4">
                  <c:v>12.7</c:v>
                </c:pt>
              </c:numCache>
            </c:numRef>
          </c:val>
          <c:extLst>
            <c:ext xmlns:c16="http://schemas.microsoft.com/office/drawing/2014/chart" uri="{C3380CC4-5D6E-409C-BE32-E72D297353CC}">
              <c16:uniqueId val="{00000000-FB82-4D70-ADB2-CFB421E2ED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23.93</c:v>
                </c:pt>
                <c:pt idx="4">
                  <c:v>24.68</c:v>
                </c:pt>
              </c:numCache>
            </c:numRef>
          </c:val>
          <c:smooth val="0"/>
          <c:extLst>
            <c:ext xmlns:c16="http://schemas.microsoft.com/office/drawing/2014/chart" uri="{C3380CC4-5D6E-409C-BE32-E72D297353CC}">
              <c16:uniqueId val="{00000001-FB82-4D70-ADB2-CFB421E2ED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12-4DB4-9F85-49F6E8AFA3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B312-4DB4-9F85-49F6E8AFA3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69.459999999999994</c:v>
                </c:pt>
                <c:pt idx="1">
                  <c:v>38.68</c:v>
                </c:pt>
                <c:pt idx="2">
                  <c:v>29.29</c:v>
                </c:pt>
                <c:pt idx="3">
                  <c:v>26.17</c:v>
                </c:pt>
                <c:pt idx="4">
                  <c:v>23.39</c:v>
                </c:pt>
              </c:numCache>
            </c:numRef>
          </c:val>
          <c:extLst>
            <c:ext xmlns:c16="http://schemas.microsoft.com/office/drawing/2014/chart" uri="{C3380CC4-5D6E-409C-BE32-E72D297353CC}">
              <c16:uniqueId val="{00000000-E9A4-4D22-AB76-2AF236E84E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109.51</c:v>
                </c:pt>
                <c:pt idx="4">
                  <c:v>112.88</c:v>
                </c:pt>
              </c:numCache>
            </c:numRef>
          </c:val>
          <c:smooth val="0"/>
          <c:extLst>
            <c:ext xmlns:c16="http://schemas.microsoft.com/office/drawing/2014/chart" uri="{C3380CC4-5D6E-409C-BE32-E72D297353CC}">
              <c16:uniqueId val="{00000001-E9A4-4D22-AB76-2AF236E84E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11.61</c:v>
                </c:pt>
                <c:pt idx="1">
                  <c:v>26.48</c:v>
                </c:pt>
                <c:pt idx="2">
                  <c:v>22.86</c:v>
                </c:pt>
                <c:pt idx="3">
                  <c:v>55.38</c:v>
                </c:pt>
                <c:pt idx="4">
                  <c:v>47.11</c:v>
                </c:pt>
              </c:numCache>
            </c:numRef>
          </c:val>
          <c:extLst>
            <c:ext xmlns:c16="http://schemas.microsoft.com/office/drawing/2014/chart" uri="{C3380CC4-5D6E-409C-BE32-E72D297353CC}">
              <c16:uniqueId val="{00000000-03DB-43E6-8E32-5FCD66E090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47.44</c:v>
                </c:pt>
                <c:pt idx="4">
                  <c:v>49.18</c:v>
                </c:pt>
              </c:numCache>
            </c:numRef>
          </c:val>
          <c:smooth val="0"/>
          <c:extLst>
            <c:ext xmlns:c16="http://schemas.microsoft.com/office/drawing/2014/chart" uri="{C3380CC4-5D6E-409C-BE32-E72D297353CC}">
              <c16:uniqueId val="{00000001-03DB-43E6-8E32-5FCD66E090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4489.7299999999996</c:v>
                </c:pt>
                <c:pt idx="1">
                  <c:v>2834.48</c:v>
                </c:pt>
                <c:pt idx="2">
                  <c:v>2656.72</c:v>
                </c:pt>
                <c:pt idx="3">
                  <c:v>2722.19</c:v>
                </c:pt>
                <c:pt idx="4">
                  <c:v>2245.3200000000002</c:v>
                </c:pt>
              </c:numCache>
            </c:numRef>
          </c:val>
          <c:extLst>
            <c:ext xmlns:c16="http://schemas.microsoft.com/office/drawing/2014/chart" uri="{C3380CC4-5D6E-409C-BE32-E72D297353CC}">
              <c16:uniqueId val="{00000000-2E04-4D8B-AC47-1BFD6B8CDA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2E04-4D8B-AC47-1BFD6B8CDA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53.57</c:v>
                </c:pt>
                <c:pt idx="1">
                  <c:v>74.48</c:v>
                </c:pt>
                <c:pt idx="2">
                  <c:v>105.7</c:v>
                </c:pt>
                <c:pt idx="3">
                  <c:v>99.95</c:v>
                </c:pt>
                <c:pt idx="4">
                  <c:v>100</c:v>
                </c:pt>
              </c:numCache>
            </c:numRef>
          </c:val>
          <c:extLst>
            <c:ext xmlns:c16="http://schemas.microsoft.com/office/drawing/2014/chart" uri="{C3380CC4-5D6E-409C-BE32-E72D297353CC}">
              <c16:uniqueId val="{00000000-C700-456E-9894-F8B7ED4343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C700-456E-9894-F8B7ED4343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307.45999999999998</c:v>
                </c:pt>
                <c:pt idx="1">
                  <c:v>226.8</c:v>
                </c:pt>
                <c:pt idx="2">
                  <c:v>163.91</c:v>
                </c:pt>
                <c:pt idx="3">
                  <c:v>176.13</c:v>
                </c:pt>
                <c:pt idx="4">
                  <c:v>179.16</c:v>
                </c:pt>
              </c:numCache>
            </c:numRef>
          </c:val>
          <c:extLst>
            <c:ext xmlns:c16="http://schemas.microsoft.com/office/drawing/2014/chart" uri="{C3380CC4-5D6E-409C-BE32-E72D297353CC}">
              <c16:uniqueId val="{00000000-40B6-41C0-A633-7369A745DD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40B6-41C0-A633-7369A745DD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大淀町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17720</v>
      </c>
      <c r="AM8" s="68"/>
      <c r="AN8" s="68"/>
      <c r="AO8" s="68"/>
      <c r="AP8" s="68"/>
      <c r="AQ8" s="68"/>
      <c r="AR8" s="68"/>
      <c r="AS8" s="68"/>
      <c r="AT8" s="67">
        <f>データ!T6</f>
        <v>38.1</v>
      </c>
      <c r="AU8" s="67"/>
      <c r="AV8" s="67"/>
      <c r="AW8" s="67"/>
      <c r="AX8" s="67"/>
      <c r="AY8" s="67"/>
      <c r="AZ8" s="67"/>
      <c r="BA8" s="67"/>
      <c r="BB8" s="67">
        <f>データ!U6</f>
        <v>465.09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66</v>
      </c>
      <c r="J10" s="67"/>
      <c r="K10" s="67"/>
      <c r="L10" s="67"/>
      <c r="M10" s="67"/>
      <c r="N10" s="67"/>
      <c r="O10" s="67"/>
      <c r="P10" s="67">
        <f>データ!P6</f>
        <v>2.58</v>
      </c>
      <c r="Q10" s="67"/>
      <c r="R10" s="67"/>
      <c r="S10" s="67"/>
      <c r="T10" s="67"/>
      <c r="U10" s="67"/>
      <c r="V10" s="67"/>
      <c r="W10" s="67">
        <f>データ!Q6</f>
        <v>89</v>
      </c>
      <c r="X10" s="67"/>
      <c r="Y10" s="67"/>
      <c r="Z10" s="67"/>
      <c r="AA10" s="67"/>
      <c r="AB10" s="67"/>
      <c r="AC10" s="67"/>
      <c r="AD10" s="68">
        <f>データ!R6</f>
        <v>2736</v>
      </c>
      <c r="AE10" s="68"/>
      <c r="AF10" s="68"/>
      <c r="AG10" s="68"/>
      <c r="AH10" s="68"/>
      <c r="AI10" s="68"/>
      <c r="AJ10" s="68"/>
      <c r="AK10" s="2"/>
      <c r="AL10" s="68">
        <f>データ!V6</f>
        <v>455</v>
      </c>
      <c r="AM10" s="68"/>
      <c r="AN10" s="68"/>
      <c r="AO10" s="68"/>
      <c r="AP10" s="68"/>
      <c r="AQ10" s="68"/>
      <c r="AR10" s="68"/>
      <c r="AS10" s="68"/>
      <c r="AT10" s="67">
        <f>データ!W6</f>
        <v>0.16</v>
      </c>
      <c r="AU10" s="67"/>
      <c r="AV10" s="67"/>
      <c r="AW10" s="67"/>
      <c r="AX10" s="67"/>
      <c r="AY10" s="67"/>
      <c r="AZ10" s="67"/>
      <c r="BA10" s="67"/>
      <c r="BB10" s="67">
        <f>データ!X6</f>
        <v>2843.75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fMq3FJrn/C4R9WiFqOL9wdpQztLacGpbDRDGU1ciRLPUyP5fuVxmmh/IZy9ra20e3cGALXz8EXMxstTIEVpUbw==" saltValue="T/prxfbOl1qPTILnwVT1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294420</v>
      </c>
      <c r="D6" s="33">
        <f t="shared" si="3"/>
        <v>46</v>
      </c>
      <c r="E6" s="33">
        <f t="shared" si="3"/>
        <v>17</v>
      </c>
      <c r="F6" s="33">
        <f t="shared" si="3"/>
        <v>4</v>
      </c>
      <c r="G6" s="33">
        <f t="shared" si="3"/>
        <v>0</v>
      </c>
      <c r="H6" s="33" t="str">
        <f t="shared" si="3"/>
        <v>奈良県　大淀町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v>
      </c>
      <c r="P6" s="34">
        <f t="shared" si="3"/>
        <v>2.58</v>
      </c>
      <c r="Q6" s="34">
        <f t="shared" si="3"/>
        <v>89</v>
      </c>
      <c r="R6" s="34">
        <f t="shared" si="3"/>
        <v>2736</v>
      </c>
      <c r="S6" s="34">
        <f t="shared" si="3"/>
        <v>17720</v>
      </c>
      <c r="T6" s="34">
        <f t="shared" si="3"/>
        <v>38.1</v>
      </c>
      <c r="U6" s="34">
        <f t="shared" si="3"/>
        <v>465.09</v>
      </c>
      <c r="V6" s="34">
        <f t="shared" si="3"/>
        <v>455</v>
      </c>
      <c r="W6" s="34">
        <f t="shared" si="3"/>
        <v>0.16</v>
      </c>
      <c r="X6" s="34">
        <f t="shared" si="3"/>
        <v>2843.75</v>
      </c>
      <c r="Y6" s="35">
        <f>IF(Y7="",NA(),Y7)</f>
        <v>86.74</v>
      </c>
      <c r="Z6" s="35">
        <f t="shared" ref="Z6:AH6" si="4">IF(Z7="",NA(),Z7)</f>
        <v>106.12</v>
      </c>
      <c r="AA6" s="35">
        <f t="shared" si="4"/>
        <v>101.83</v>
      </c>
      <c r="AB6" s="35">
        <f t="shared" si="4"/>
        <v>100.65</v>
      </c>
      <c r="AC6" s="35">
        <f t="shared" si="4"/>
        <v>100.63</v>
      </c>
      <c r="AD6" s="35">
        <f t="shared" si="4"/>
        <v>96.83</v>
      </c>
      <c r="AE6" s="35">
        <f t="shared" si="4"/>
        <v>98.32</v>
      </c>
      <c r="AF6" s="35">
        <f t="shared" si="4"/>
        <v>98.04</v>
      </c>
      <c r="AG6" s="35">
        <f t="shared" si="4"/>
        <v>102.13</v>
      </c>
      <c r="AH6" s="35">
        <f t="shared" si="4"/>
        <v>101.72</v>
      </c>
      <c r="AI6" s="34" t="str">
        <f>IF(AI7="","",IF(AI7="-","【-】","【"&amp;SUBSTITUTE(TEXT(AI7,"#,##0.00"),"-","△")&amp;"】"))</f>
        <v>【101.92】</v>
      </c>
      <c r="AJ6" s="35">
        <f>IF(AJ7="",NA(),AJ7)</f>
        <v>69.459999999999994</v>
      </c>
      <c r="AK6" s="35">
        <f t="shared" ref="AK6:AS6" si="5">IF(AK7="",NA(),AK7)</f>
        <v>38.68</v>
      </c>
      <c r="AL6" s="35">
        <f t="shared" si="5"/>
        <v>29.29</v>
      </c>
      <c r="AM6" s="35">
        <f t="shared" si="5"/>
        <v>26.17</v>
      </c>
      <c r="AN6" s="35">
        <f t="shared" si="5"/>
        <v>23.39</v>
      </c>
      <c r="AO6" s="35">
        <f t="shared" si="5"/>
        <v>172.52</v>
      </c>
      <c r="AP6" s="35">
        <f t="shared" si="5"/>
        <v>201.29</v>
      </c>
      <c r="AQ6" s="35">
        <f t="shared" si="5"/>
        <v>208.1</v>
      </c>
      <c r="AR6" s="35">
        <f t="shared" si="5"/>
        <v>109.51</v>
      </c>
      <c r="AS6" s="35">
        <f t="shared" si="5"/>
        <v>112.88</v>
      </c>
      <c r="AT6" s="34" t="str">
        <f>IF(AT7="","",IF(AT7="-","【-】","【"&amp;SUBSTITUTE(TEXT(AT7,"#,##0.00"),"-","△")&amp;"】"))</f>
        <v>【88.06】</v>
      </c>
      <c r="AU6" s="35">
        <f>IF(AU7="",NA(),AU7)</f>
        <v>11.61</v>
      </c>
      <c r="AV6" s="35">
        <f t="shared" ref="AV6:BD6" si="6">IF(AV7="",NA(),AV7)</f>
        <v>26.48</v>
      </c>
      <c r="AW6" s="35">
        <f t="shared" si="6"/>
        <v>22.86</v>
      </c>
      <c r="AX6" s="35">
        <f t="shared" si="6"/>
        <v>55.38</v>
      </c>
      <c r="AY6" s="35">
        <f t="shared" si="6"/>
        <v>47.11</v>
      </c>
      <c r="AZ6" s="35">
        <f t="shared" si="6"/>
        <v>69.430000000000007</v>
      </c>
      <c r="BA6" s="35">
        <f t="shared" si="6"/>
        <v>81.19</v>
      </c>
      <c r="BB6" s="35">
        <f t="shared" si="6"/>
        <v>75.290000000000006</v>
      </c>
      <c r="BC6" s="35">
        <f t="shared" si="6"/>
        <v>47.44</v>
      </c>
      <c r="BD6" s="35">
        <f t="shared" si="6"/>
        <v>49.18</v>
      </c>
      <c r="BE6" s="34" t="str">
        <f>IF(BE7="","",IF(BE7="-","【-】","【"&amp;SUBSTITUTE(TEXT(BE7,"#,##0.00"),"-","△")&amp;"】"))</f>
        <v>【54.23】</v>
      </c>
      <c r="BF6" s="35">
        <f>IF(BF7="",NA(),BF7)</f>
        <v>4489.7299999999996</v>
      </c>
      <c r="BG6" s="35">
        <f t="shared" ref="BG6:BO6" si="7">IF(BG7="",NA(),BG7)</f>
        <v>2834.48</v>
      </c>
      <c r="BH6" s="35">
        <f t="shared" si="7"/>
        <v>2656.72</v>
      </c>
      <c r="BI6" s="35">
        <f t="shared" si="7"/>
        <v>2722.19</v>
      </c>
      <c r="BJ6" s="35">
        <f t="shared" si="7"/>
        <v>2245.3200000000002</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53.57</v>
      </c>
      <c r="BR6" s="35">
        <f t="shared" ref="BR6:BZ6" si="8">IF(BR7="",NA(),BR7)</f>
        <v>74.48</v>
      </c>
      <c r="BS6" s="35">
        <f t="shared" si="8"/>
        <v>105.7</v>
      </c>
      <c r="BT6" s="35">
        <f t="shared" si="8"/>
        <v>99.95</v>
      </c>
      <c r="BU6" s="35">
        <f t="shared" si="8"/>
        <v>100</v>
      </c>
      <c r="BV6" s="35">
        <f t="shared" si="8"/>
        <v>50.54</v>
      </c>
      <c r="BW6" s="35">
        <f t="shared" si="8"/>
        <v>49.22</v>
      </c>
      <c r="BX6" s="35">
        <f t="shared" si="8"/>
        <v>53.7</v>
      </c>
      <c r="BY6" s="35">
        <f t="shared" si="8"/>
        <v>74.3</v>
      </c>
      <c r="BZ6" s="35">
        <f t="shared" si="8"/>
        <v>72.260000000000005</v>
      </c>
      <c r="CA6" s="34" t="str">
        <f>IF(CA7="","",IF(CA7="-","【-】","【"&amp;SUBSTITUTE(TEXT(CA7,"#,##0.00"),"-","△")&amp;"】"))</f>
        <v>【74.48】</v>
      </c>
      <c r="CB6" s="35">
        <f>IF(CB7="",NA(),CB7)</f>
        <v>307.45999999999998</v>
      </c>
      <c r="CC6" s="35">
        <f t="shared" ref="CC6:CK6" si="9">IF(CC7="",NA(),CC7)</f>
        <v>226.8</v>
      </c>
      <c r="CD6" s="35">
        <f t="shared" si="9"/>
        <v>163.91</v>
      </c>
      <c r="CE6" s="35">
        <f t="shared" si="9"/>
        <v>176.13</v>
      </c>
      <c r="CF6" s="35">
        <f t="shared" si="9"/>
        <v>179.16</v>
      </c>
      <c r="CG6" s="35">
        <f t="shared" si="9"/>
        <v>320.36</v>
      </c>
      <c r="CH6" s="35">
        <f t="shared" si="9"/>
        <v>332.02</v>
      </c>
      <c r="CI6" s="35">
        <f t="shared" si="9"/>
        <v>300.35000000000002</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43.36</v>
      </c>
      <c r="CV6" s="35">
        <f t="shared" si="10"/>
        <v>42.56</v>
      </c>
      <c r="CW6" s="34" t="str">
        <f>IF(CW7="","",IF(CW7="-","【-】","【"&amp;SUBSTITUTE(TEXT(CW7,"#,##0.00"),"-","△")&amp;"】"))</f>
        <v>【42.82】</v>
      </c>
      <c r="CX6" s="35">
        <f>IF(CX7="",NA(),CX7)</f>
        <v>79.12</v>
      </c>
      <c r="CY6" s="35">
        <f t="shared" ref="CY6:DG6" si="11">IF(CY7="",NA(),CY7)</f>
        <v>79.12</v>
      </c>
      <c r="CZ6" s="35">
        <f t="shared" si="11"/>
        <v>79.12</v>
      </c>
      <c r="DA6" s="35">
        <f t="shared" si="11"/>
        <v>79.12</v>
      </c>
      <c r="DB6" s="35">
        <f t="shared" si="11"/>
        <v>79.12</v>
      </c>
      <c r="DC6" s="35">
        <f t="shared" si="11"/>
        <v>70.14</v>
      </c>
      <c r="DD6" s="35">
        <f t="shared" si="11"/>
        <v>68.83</v>
      </c>
      <c r="DE6" s="35">
        <f t="shared" si="11"/>
        <v>68.459999999999994</v>
      </c>
      <c r="DF6" s="35">
        <f t="shared" si="11"/>
        <v>83.06</v>
      </c>
      <c r="DG6" s="35">
        <f t="shared" si="11"/>
        <v>83.32</v>
      </c>
      <c r="DH6" s="34" t="str">
        <f>IF(DH7="","",IF(DH7="-","【-】","【"&amp;SUBSTITUTE(TEXT(DH7,"#,##0.00"),"-","△")&amp;"】"))</f>
        <v>【83.36】</v>
      </c>
      <c r="DI6" s="35">
        <f>IF(DI7="",NA(),DI7)</f>
        <v>2.54</v>
      </c>
      <c r="DJ6" s="35">
        <f t="shared" ref="DJ6:DR6" si="12">IF(DJ7="",NA(),DJ7)</f>
        <v>5.08</v>
      </c>
      <c r="DK6" s="35">
        <f t="shared" si="12"/>
        <v>7.62</v>
      </c>
      <c r="DL6" s="35">
        <f t="shared" si="12"/>
        <v>10.16</v>
      </c>
      <c r="DM6" s="35">
        <f t="shared" si="12"/>
        <v>12.7</v>
      </c>
      <c r="DN6" s="35">
        <f t="shared" si="12"/>
        <v>14.53</v>
      </c>
      <c r="DO6" s="35">
        <f t="shared" si="12"/>
        <v>17.72</v>
      </c>
      <c r="DP6" s="35">
        <f t="shared" si="12"/>
        <v>18.920000000000002</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8" s="36" customFormat="1" x14ac:dyDescent="0.15">
      <c r="A7" s="28"/>
      <c r="B7" s="37">
        <v>2018</v>
      </c>
      <c r="C7" s="37">
        <v>294420</v>
      </c>
      <c r="D7" s="37">
        <v>46</v>
      </c>
      <c r="E7" s="37">
        <v>17</v>
      </c>
      <c r="F7" s="37">
        <v>4</v>
      </c>
      <c r="G7" s="37">
        <v>0</v>
      </c>
      <c r="H7" s="37" t="s">
        <v>96</v>
      </c>
      <c r="I7" s="37" t="s">
        <v>97</v>
      </c>
      <c r="J7" s="37" t="s">
        <v>98</v>
      </c>
      <c r="K7" s="37" t="s">
        <v>99</v>
      </c>
      <c r="L7" s="37" t="s">
        <v>100</v>
      </c>
      <c r="M7" s="37" t="s">
        <v>101</v>
      </c>
      <c r="N7" s="38" t="s">
        <v>102</v>
      </c>
      <c r="O7" s="38">
        <v>66</v>
      </c>
      <c r="P7" s="38">
        <v>2.58</v>
      </c>
      <c r="Q7" s="38">
        <v>89</v>
      </c>
      <c r="R7" s="38">
        <v>2736</v>
      </c>
      <c r="S7" s="38">
        <v>17720</v>
      </c>
      <c r="T7" s="38">
        <v>38.1</v>
      </c>
      <c r="U7" s="38">
        <v>465.09</v>
      </c>
      <c r="V7" s="38">
        <v>455</v>
      </c>
      <c r="W7" s="38">
        <v>0.16</v>
      </c>
      <c r="X7" s="38">
        <v>2843.75</v>
      </c>
      <c r="Y7" s="38">
        <v>86.74</v>
      </c>
      <c r="Z7" s="38">
        <v>106.12</v>
      </c>
      <c r="AA7" s="38">
        <v>101.83</v>
      </c>
      <c r="AB7" s="38">
        <v>100.65</v>
      </c>
      <c r="AC7" s="38">
        <v>100.63</v>
      </c>
      <c r="AD7" s="38">
        <v>96.83</v>
      </c>
      <c r="AE7" s="38">
        <v>98.32</v>
      </c>
      <c r="AF7" s="38">
        <v>98.04</v>
      </c>
      <c r="AG7" s="38">
        <v>102.13</v>
      </c>
      <c r="AH7" s="38">
        <v>101.72</v>
      </c>
      <c r="AI7" s="38">
        <v>101.92</v>
      </c>
      <c r="AJ7" s="38">
        <v>69.459999999999994</v>
      </c>
      <c r="AK7" s="38">
        <v>38.68</v>
      </c>
      <c r="AL7" s="38">
        <v>29.29</v>
      </c>
      <c r="AM7" s="38">
        <v>26.17</v>
      </c>
      <c r="AN7" s="38">
        <v>23.39</v>
      </c>
      <c r="AO7" s="38">
        <v>172.52</v>
      </c>
      <c r="AP7" s="38">
        <v>201.29</v>
      </c>
      <c r="AQ7" s="38">
        <v>208.1</v>
      </c>
      <c r="AR7" s="38">
        <v>109.51</v>
      </c>
      <c r="AS7" s="38">
        <v>112.88</v>
      </c>
      <c r="AT7" s="38">
        <v>88.06</v>
      </c>
      <c r="AU7" s="38">
        <v>11.61</v>
      </c>
      <c r="AV7" s="38">
        <v>26.48</v>
      </c>
      <c r="AW7" s="38">
        <v>22.86</v>
      </c>
      <c r="AX7" s="38">
        <v>55.38</v>
      </c>
      <c r="AY7" s="38">
        <v>47.11</v>
      </c>
      <c r="AZ7" s="38">
        <v>69.430000000000007</v>
      </c>
      <c r="BA7" s="38">
        <v>81.19</v>
      </c>
      <c r="BB7" s="38">
        <v>75.290000000000006</v>
      </c>
      <c r="BC7" s="38">
        <v>47.44</v>
      </c>
      <c r="BD7" s="38">
        <v>49.18</v>
      </c>
      <c r="BE7" s="38">
        <v>54.23</v>
      </c>
      <c r="BF7" s="38">
        <v>4489.7299999999996</v>
      </c>
      <c r="BG7" s="38">
        <v>2834.48</v>
      </c>
      <c r="BH7" s="38">
        <v>2656.72</v>
      </c>
      <c r="BI7" s="38">
        <v>2722.19</v>
      </c>
      <c r="BJ7" s="38">
        <v>2245.3200000000002</v>
      </c>
      <c r="BK7" s="38">
        <v>1671.86</v>
      </c>
      <c r="BL7" s="38">
        <v>1673.47</v>
      </c>
      <c r="BM7" s="38">
        <v>1592.72</v>
      </c>
      <c r="BN7" s="38">
        <v>1243.71</v>
      </c>
      <c r="BO7" s="38">
        <v>1194.1500000000001</v>
      </c>
      <c r="BP7" s="38">
        <v>1209.4000000000001</v>
      </c>
      <c r="BQ7" s="38">
        <v>53.57</v>
      </c>
      <c r="BR7" s="38">
        <v>74.48</v>
      </c>
      <c r="BS7" s="38">
        <v>105.7</v>
      </c>
      <c r="BT7" s="38">
        <v>99.95</v>
      </c>
      <c r="BU7" s="38">
        <v>100</v>
      </c>
      <c r="BV7" s="38">
        <v>50.54</v>
      </c>
      <c r="BW7" s="38">
        <v>49.22</v>
      </c>
      <c r="BX7" s="38">
        <v>53.7</v>
      </c>
      <c r="BY7" s="38">
        <v>74.3</v>
      </c>
      <c r="BZ7" s="38">
        <v>72.260000000000005</v>
      </c>
      <c r="CA7" s="38">
        <v>74.48</v>
      </c>
      <c r="CB7" s="38">
        <v>307.45999999999998</v>
      </c>
      <c r="CC7" s="38">
        <v>226.8</v>
      </c>
      <c r="CD7" s="38">
        <v>163.91</v>
      </c>
      <c r="CE7" s="38">
        <v>176.13</v>
      </c>
      <c r="CF7" s="38">
        <v>179.16</v>
      </c>
      <c r="CG7" s="38">
        <v>320.36</v>
      </c>
      <c r="CH7" s="38">
        <v>332.02</v>
      </c>
      <c r="CI7" s="38">
        <v>300.35000000000002</v>
      </c>
      <c r="CJ7" s="38">
        <v>221.81</v>
      </c>
      <c r="CK7" s="38">
        <v>230.02</v>
      </c>
      <c r="CL7" s="38">
        <v>219.46</v>
      </c>
      <c r="CM7" s="38" t="s">
        <v>102</v>
      </c>
      <c r="CN7" s="38" t="s">
        <v>102</v>
      </c>
      <c r="CO7" s="38" t="s">
        <v>102</v>
      </c>
      <c r="CP7" s="38" t="s">
        <v>102</v>
      </c>
      <c r="CQ7" s="38" t="s">
        <v>102</v>
      </c>
      <c r="CR7" s="38">
        <v>34.74</v>
      </c>
      <c r="CS7" s="38">
        <v>36.65</v>
      </c>
      <c r="CT7" s="38">
        <v>37.72</v>
      </c>
      <c r="CU7" s="38">
        <v>43.36</v>
      </c>
      <c r="CV7" s="38">
        <v>42.56</v>
      </c>
      <c r="CW7" s="38">
        <v>42.82</v>
      </c>
      <c r="CX7" s="38">
        <v>79.12</v>
      </c>
      <c r="CY7" s="38">
        <v>79.12</v>
      </c>
      <c r="CZ7" s="38">
        <v>79.12</v>
      </c>
      <c r="DA7" s="38">
        <v>79.12</v>
      </c>
      <c r="DB7" s="38">
        <v>79.12</v>
      </c>
      <c r="DC7" s="38">
        <v>70.14</v>
      </c>
      <c r="DD7" s="38">
        <v>68.83</v>
      </c>
      <c r="DE7" s="38">
        <v>68.459999999999994</v>
      </c>
      <c r="DF7" s="38">
        <v>83.06</v>
      </c>
      <c r="DG7" s="38">
        <v>83.32</v>
      </c>
      <c r="DH7" s="38">
        <v>83.36</v>
      </c>
      <c r="DI7" s="38">
        <v>2.54</v>
      </c>
      <c r="DJ7" s="38">
        <v>5.08</v>
      </c>
      <c r="DK7" s="38">
        <v>7.62</v>
      </c>
      <c r="DL7" s="38">
        <v>10.16</v>
      </c>
      <c r="DM7" s="38">
        <v>12.7</v>
      </c>
      <c r="DN7" s="38">
        <v>14.53</v>
      </c>
      <c r="DO7" s="38">
        <v>17.72</v>
      </c>
      <c r="DP7" s="38">
        <v>18.920000000000002</v>
      </c>
      <c r="DQ7" s="38">
        <v>23.93</v>
      </c>
      <c r="DR7" s="38">
        <v>24.68</v>
      </c>
      <c r="DS7" s="38">
        <v>24.88</v>
      </c>
      <c r="DT7" s="38">
        <v>0</v>
      </c>
      <c r="DU7" s="38">
        <v>0</v>
      </c>
      <c r="DV7" s="38">
        <v>0</v>
      </c>
      <c r="DW7" s="38">
        <v>0</v>
      </c>
      <c r="DX7" s="38">
        <v>0</v>
      </c>
      <c r="DY7" s="38">
        <v>0</v>
      </c>
      <c r="DZ7" s="38">
        <v>0</v>
      </c>
      <c r="EA7" s="38">
        <v>0</v>
      </c>
      <c r="EB7" s="38">
        <v>0</v>
      </c>
      <c r="EC7" s="38">
        <v>0.01</v>
      </c>
      <c r="ED7" s="38">
        <v>0.01</v>
      </c>
      <c r="EE7" s="38">
        <v>0</v>
      </c>
      <c r="EF7" s="38">
        <v>0</v>
      </c>
      <c r="EG7" s="38">
        <v>0</v>
      </c>
      <c r="EH7" s="38">
        <v>0</v>
      </c>
      <c r="EI7" s="38">
        <v>0</v>
      </c>
      <c r="EJ7" s="38">
        <v>0.08</v>
      </c>
      <c r="EK7" s="38">
        <v>0.26</v>
      </c>
      <c r="EL7" s="38">
        <v>0.13</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dcterms:created xsi:type="dcterms:W3CDTF">2019-12-05T04:51:23Z</dcterms:created>
  <dcterms:modified xsi:type="dcterms:W3CDTF">2020-02-03T05:11:26Z</dcterms:modified>
  <cp:category/>
</cp:coreProperties>
</file>