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業務課\★★業務ストックファイル★★\●業務\経営分析比較表（水道）\"/>
    </mc:Choice>
  </mc:AlternateContent>
  <workbookProtection workbookAlgorithmName="SHA-512" workbookHashValue="WlpsssEOeeZynqRtGttAYfLaVcI+SUI8VzdQrkLZqrvQIVyAAWnWIhTtU+yVLnVDHcxaJWpZE7EBILIT+RWvVA==" workbookSaltValue="CpZ9Fw2AWbDLMXxG6W5WRg==" workbookSpinCount="100000" lockStructure="1"/>
  <bookViews>
    <workbookView xWindow="0" yWindow="0" windowWidth="20490" windowHeight="75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<sst xmlns="http://schemas.openxmlformats.org/spreadsheetml/2006/main" count="228" uniqueCount="113">
  <si>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</si>
  <si>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</si>
  <si>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</si>
  <si>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</si>
  <si>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</si>
  <si>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</si>
  <si>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</si>
  <si>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</si>
  <si>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</si>
  <si>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</si>
  <si>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</si>
  <si>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</si>
  <si>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</si>
  <si>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</si>
  <si>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</si>
  <si>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</si>
  <si>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</si>
  <si>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</si>
  <si>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</si>
  <si>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</si>
  <si>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</si>
  <si>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</si>
  <si>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</si>
  <si>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</si>
  <si>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</si>
  <si>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</si>
  <si>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</si>
  <si>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</si>
  <si>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</si>
  <si>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</si>
  <si>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</si>
  <si>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</si>
  <si>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</si>
  <si>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</si>
  <si>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</si>
  <si>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</si>
  <si>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</si>
  <si>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</si>
  <si>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</si>
  <si>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</si>
  <si>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</si>
  <si>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</si>
  <si>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</si>
  <si>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</si>
  <si>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</si>
  <si>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</si>
  <si>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</si>
  <si>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</si>
  <si>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</si>
  <si>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</si>
  <si>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</si>
  <si>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</si>
  <si>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</si>
  <si>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</si>
  <si>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</si>
  <si>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</si>
  <si>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</si>
  <si>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</si>
  <si>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</si>
  <si>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</si>
  <si>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</si>
  <si>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</si>
  <si>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</si>
  <si>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</si>
  <si>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</si>
  <si>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</si>
  <si>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</si>
  <si>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</si>
  <si>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</si>
  <si>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</si>
  <si>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</si>
  <si>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</si>
  <si>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</si>
  <si>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</si>
  <si>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</si>
  <si>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</si>
  <si>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</si>
  <si>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</si>
  <si>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</si>
  <si>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</si>
  <si>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</si>
  <si>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</si>
  <si>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</si>
  <si>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</si>
  <si>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</si>
  <si>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</si>
  <si>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</si>
  <si>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</si>
  <si>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</si>
  <si>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</si>
  <si>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</si>
  <si>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</si>
  <si>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</si>
  <si>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</si>
  <si>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</si>
  <si>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</si>
  <si>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</si>
  <si>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</si>
  <si>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</si>
  <si>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</si>
  <si>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</si>
  <si>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</si>
  <si>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</si>
  <si>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</si>
  <si>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</si>
  <si>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</si>
  <si>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</si>
  <si>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</si>
  <si>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</si>
  <si>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</si>
  <si>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4年度は、需要者の使用水量の減少に伴い給水収益は減収したが、営業外収益による収入等を合わせて黒字を確保することができた。しかし、給水人口の減少等に伴い水需要が減少し、物価高騰によりコストが増加する厳しい社会情勢であることに変わりはなく、将来にわたり健全な経営を維持するために、収益の確保を図っていく必要がある。
　施設利用率においても、水需要の減少に伴い低下していくことが予測され、適切な施設規模のあり方についてスペックダウン、ダウンサイジング及び広域化を含めた検討を行っていく。
　また、法定耐用年数を超える管路が増加し、更新に要する費用が増加することが予測されることから、計画的かつ適切な設備投資を行うとともに、補助金等も活用することにより現金を確保し、健全な経営につなげる取組みを行っていく。</t>
    <rPh sb="85" eb="87">
      <t>ブッカ</t>
    </rPh>
    <rPh sb="87" eb="89">
      <t>コウトウ</t>
    </rPh>
    <rPh sb="96" eb="98">
      <t>ゾウカ</t>
    </rPh>
    <rPh sb="151" eb="153">
      <t>ヒツヨウ</t>
    </rPh>
    <phoneticPr fontId="4"/>
  </si>
  <si>
    <t>令和4年度において、経常収支比率が100％をわずかに上回ったが、給水原価において、全国平均値より低いものの、電気料金の高騰などにより前年度より23.71円上昇している。そのため、料金回収率が約86％となり100％を下回っている。しかし、流動比率については約750％となっていることから、収益性や支払能力に関する健全性については、前年度に引き続き堅調に推移している。
　しかしながら、料金回収率が約86％となり全国平均値等を下回っている。これは、需要者の使用水量が減少したことにより給水収益が減収し、コスト増加による総費用が増加したことに起因するものである。今後、人口減少等により、給水収益が減収し、料金回収率は悪化していくことが予測される。流動比率については、依然として100％を大きく上回っているものの現金残高が企業債残高を下回っていることから収益の確保及び費用の抑制を行い、現金の確保に努める必要がある。企業債残高対給水収益比率については、耐震化事業等に伴う新たな企業債借入及び給水収益が減収したことから前年度より増加した。今後も施設の老朽化に伴う設備投資が増加することが予測され、企業債を活用するときは利率及び償還年数等を十分に考慮し、将来世代への負担の軽減を図る必要がある。有収率については、類似団体平均値を上回っているが、引き続き漏水調査に伴う適切な修繕業務等により効率性の向上に努めている。施設利用率においては、前年度とほぼ横ばいに推移しているが、今後も人口減少に伴い水需要が減少していくことが予測される。</t>
    <rPh sb="41" eb="43">
      <t>ゼンコク</t>
    </rPh>
    <rPh sb="54" eb="56">
      <t>デンキ</t>
    </rPh>
    <rPh sb="56" eb="58">
      <t>リョウキン</t>
    </rPh>
    <rPh sb="59" eb="61">
      <t>コウトウ</t>
    </rPh>
    <rPh sb="66" eb="69">
      <t>ゼンネンド</t>
    </rPh>
    <rPh sb="76" eb="77">
      <t>エン</t>
    </rPh>
    <rPh sb="77" eb="79">
      <t>ジョウショウ</t>
    </rPh>
    <rPh sb="107" eb="109">
      <t>シタマワ</t>
    </rPh>
    <rPh sb="209" eb="210">
      <t>トウ</t>
    </rPh>
    <rPh sb="211" eb="212">
      <t>シタ</t>
    </rPh>
    <rPh sb="252" eb="254">
      <t>ゾウカ</t>
    </rPh>
    <rPh sb="261" eb="263">
      <t>ゾウカ</t>
    </rPh>
    <rPh sb="422" eb="425">
      <t>タイシンカ</t>
    </rPh>
    <rPh sb="425" eb="427">
      <t>ジギョウ</t>
    </rPh>
    <rPh sb="427" eb="428">
      <t>トウ</t>
    </rPh>
    <rPh sb="431" eb="432">
      <t>アラ</t>
    </rPh>
    <rPh sb="612" eb="615">
      <t>ゼンネンド</t>
    </rPh>
    <rPh sb="618" eb="619">
      <t>ヨコ</t>
    </rPh>
    <rPh sb="622" eb="624">
      <t>スイイ</t>
    </rPh>
    <phoneticPr fontId="4"/>
  </si>
  <si>
    <t>有形固定資産減価償却率について、取得した固定資産の減価償却が進むことに伴い前年度より上昇している。また、管路経年化率については前年度より若干上昇し、全国平均値等よりも高い値となっている。これは、新興住宅地の開発に伴い整備した配水管等が法定耐用年数を超えたことによるものであり、今後も更新時期を迎える管路が増加することが予測される。
　有形固定資産減価償却率及び管路経年化率は右肩上がりの傾向が続くと予測され、適切な管路の更新が望まれるが、更新費用が経営を圧迫する側面を持つことから、管径の見直し、及び実耐用年数の採用等を検討しながら計画的な更新事業を行い、補助金等の活用を図りながら管路更新率を上昇させ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</si>
</sst>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c:v>
                </c:pt>
                <c:pt idx="1">
                  <c:v>0.98</c:v>
                </c:pt>
                <c:pt idx="2">
                  <c:v>0.15</c:v>
                </c:pt>
                <c:pt idx="3">
                  <c:v>0.18</c:v>
                </c:pt>
                <c:pt idx="4">
                  <c:v>0.39</c:v>
                </c:pt>
              </c:numCache>
            </c:numRef>
          </c:val>
          <c:extLst>
            <c:ext xmlns:c16="http://schemas.microsoft.com/office/drawing/2014/chart" uri="{C3380CC4-5D6E-409C-BE32-E72D297353CC}">
              <c16:uniqueId val="{00000000-006A-494D-8F19-8DFC83F6D3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06A-494D-8F19-8DFC83F6D3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106.07</c:v>
                </c:pt>
                <c:pt idx="1">
                  <c:v>106.74</c:v>
                </c:pt>
                <c:pt idx="2">
                  <c:v>108.62</c:v>
                </c:pt>
                <c:pt idx="3">
                  <c:v>105.98</c:v>
                </c:pt>
                <c:pt idx="4">
                  <c:v>100.68</c:v>
                </c:pt>
              </c:numCache>
            </c:numRef>
          </c:val>
          <c:extLst>
            <c:ext xmlns:c16="http://schemas.microsoft.com/office/drawing/2014/chart" uri="{C3380CC4-5D6E-409C-BE32-E72D297353CC}">
              <c16:uniqueId val="{00000000-DF5D-4163-8C6B-7D54CA6933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F5D-4163-8C6B-7D54CA6933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47.48</c:v>
                </c:pt>
                <c:pt idx="1">
                  <c:v>48.37</c:v>
                </c:pt>
                <c:pt idx="2">
                  <c:v>50.08</c:v>
                </c:pt>
                <c:pt idx="3">
                  <c:v>51.6</c:v>
                </c:pt>
                <c:pt idx="4">
                  <c:v>53.17</c:v>
                </c:pt>
              </c:numCache>
            </c:numRef>
          </c:val>
          <c:extLst>
            <c:ext xmlns:c16="http://schemas.microsoft.com/office/drawing/2014/chart" uri="{C3380CC4-5D6E-409C-BE32-E72D297353CC}">
              <c16:uniqueId val="{00000000-944E-4DE7-85CD-73BF34C144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944E-4DE7-85CD-73BF34C144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27.89</c:v>
                </c:pt>
                <c:pt idx="1">
                  <c:v>33.43</c:v>
                </c:pt>
                <c:pt idx="2">
                  <c:v>36.380000000000003</c:v>
                </c:pt>
                <c:pt idx="3">
                  <c:v>41.46</c:v>
                </c:pt>
                <c:pt idx="4">
                  <c:v>44.96</c:v>
                </c:pt>
              </c:numCache>
            </c:numRef>
          </c:val>
          <c:extLst>
            <c:ext xmlns:c16="http://schemas.microsoft.com/office/drawing/2014/chart" uri="{C3380CC4-5D6E-409C-BE32-E72D297353CC}">
              <c16:uniqueId val="{00000000-5232-4F3B-A304-A0C22E6BAF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232-4F3B-A304-A0C22E6BAF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F7-497C-9CFF-0D5DF7998F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8CF7-497C-9CFF-0D5DF7998F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832.5</c:v>
                </c:pt>
                <c:pt idx="1">
                  <c:v>1100.26</c:v>
                </c:pt>
                <c:pt idx="2">
                  <c:v>891.27</c:v>
                </c:pt>
                <c:pt idx="3">
                  <c:v>800.54</c:v>
                </c:pt>
                <c:pt idx="4">
                  <c:v>750.26</c:v>
                </c:pt>
              </c:numCache>
            </c:numRef>
          </c:val>
          <c:extLst>
            <c:ext xmlns:c16="http://schemas.microsoft.com/office/drawing/2014/chart" uri="{C3380CC4-5D6E-409C-BE32-E72D297353CC}">
              <c16:uniqueId val="{00000000-FE16-423E-967E-8EA2687BAE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E16-423E-967E-8EA2687BAE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379.75</c:v>
                </c:pt>
                <c:pt idx="1">
                  <c:v>407.72</c:v>
                </c:pt>
                <c:pt idx="2">
                  <c:v>405.47</c:v>
                </c:pt>
                <c:pt idx="3">
                  <c:v>415.5</c:v>
                </c:pt>
                <c:pt idx="4">
                  <c:v>425.75</c:v>
                </c:pt>
              </c:numCache>
            </c:numRef>
          </c:val>
          <c:extLst>
            <c:ext xmlns:c16="http://schemas.microsoft.com/office/drawing/2014/chart" uri="{C3380CC4-5D6E-409C-BE32-E72D297353CC}">
              <c16:uniqueId val="{00000000-3388-4D3B-80E7-672322B956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388-4D3B-80E7-672322B956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102.36</c:v>
                </c:pt>
                <c:pt idx="1">
                  <c:v>104.89</c:v>
                </c:pt>
                <c:pt idx="2">
                  <c:v>102.86</c:v>
                </c:pt>
                <c:pt idx="3">
                  <c:v>104.48</c:v>
                </c:pt>
                <c:pt idx="4">
                  <c:v>86.81</c:v>
                </c:pt>
              </c:numCache>
            </c:numRef>
          </c:val>
          <c:extLst>
            <c:ext xmlns:c16="http://schemas.microsoft.com/office/drawing/2014/chart" uri="{C3380CC4-5D6E-409C-BE32-E72D297353CC}">
              <c16:uniqueId val="{00000000-FCD5-429A-8945-AC2D76157E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CD5-429A-8945-AC2D76157E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121.83</c:v>
                </c:pt>
                <c:pt idx="1">
                  <c:v>118.86</c:v>
                </c:pt>
                <c:pt idx="2">
                  <c:v>120.52</c:v>
                </c:pt>
                <c:pt idx="3">
                  <c:v>119.17</c:v>
                </c:pt>
                <c:pt idx="4">
                  <c:v>142.88</c:v>
                </c:pt>
              </c:numCache>
            </c:numRef>
          </c:val>
          <c:extLst>
            <c:ext xmlns:c16="http://schemas.microsoft.com/office/drawing/2014/chart" uri="{C3380CC4-5D6E-409C-BE32-E72D297353CC}">
              <c16:uniqueId val="{00000000-162D-435A-8E5B-ECA4289EFE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62D-435A-8E5B-ECA4289EFE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81.47</c:v>
                </c:pt>
                <c:pt idx="1">
                  <c:v>78.209999999999994</c:v>
                </c:pt>
                <c:pt idx="2">
                  <c:v>79.37</c:v>
                </c:pt>
                <c:pt idx="3">
                  <c:v>77.099999999999994</c:v>
                </c:pt>
                <c:pt idx="4">
                  <c:v>77.48</c:v>
                </c:pt>
              </c:numCache>
            </c:numRef>
          </c:val>
          <c:extLst>
            <c:ext xmlns:c16="http://schemas.microsoft.com/office/drawing/2014/chart" uri="{C3380CC4-5D6E-409C-BE32-E72D297353CC}">
              <c16:uniqueId val="{00000000-56B3-4AEC-8CA2-0EF58C328C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6B3-4AEC-8CA2-0EF58C328C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86.02</c:v>
                </c:pt>
                <c:pt idx="1">
                  <c:v>88.5</c:v>
                </c:pt>
                <c:pt idx="2">
                  <c:v>88.69</c:v>
                </c:pt>
                <c:pt idx="3">
                  <c:v>88.67</c:v>
                </c:pt>
                <c:pt idx="4">
                  <c:v>87.25</c:v>
                </c:pt>
              </c:numCache>
            </c:numRef>
          </c:val>
          <c:extLst>
            <c:ext xmlns:c16="http://schemas.microsoft.com/office/drawing/2014/chart" uri="{C3380CC4-5D6E-409C-BE32-E72D297353CC}">
              <c16:uniqueId val="{00000000-7F99-40DF-8E7B-665308B702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F99-40DF-8E7B-665308B702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奈良県　大淀町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16438</v>
      </c>
      <c r="AM8" s="45"/>
      <c r="AN8" s="45"/>
      <c r="AO8" s="45"/>
      <c r="AP8" s="45"/>
      <c r="AQ8" s="45"/>
      <c r="AR8" s="45"/>
      <c r="AS8" s="45"/>
      <c r="AT8" s="46">
        <f>データ!$S$6</f>
        <v>38.1</v>
      </c>
      <c r="AU8" s="47"/>
      <c r="AV8" s="47"/>
      <c r="AW8" s="47"/>
      <c r="AX8" s="47"/>
      <c r="AY8" s="47"/>
      <c r="AZ8" s="47"/>
      <c r="BA8" s="47"/>
      <c r="BB8" s="48">
        <f>データ!$T$6</f>
        <v>431.44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81.760000000000005</v>
      </c>
      <c r="J10" s="47"/>
      <c r="K10" s="47"/>
      <c r="L10" s="47"/>
      <c r="M10" s="47"/>
      <c r="N10" s="47"/>
      <c r="O10" s="81"/>
      <c r="P10" s="48">
        <f>データ!$P$6</f>
        <v>99.98</v>
      </c>
      <c r="Q10" s="48"/>
      <c r="R10" s="48"/>
      <c r="S10" s="48"/>
      <c r="T10" s="48"/>
      <c r="U10" s="48"/>
      <c r="V10" s="48"/>
      <c r="W10" s="45">
        <f>データ!$Q$6</f>
        <v>2310</v>
      </c>
      <c r="X10" s="45"/>
      <c r="Y10" s="45"/>
      <c r="Z10" s="45"/>
      <c r="AA10" s="45"/>
      <c r="AB10" s="45"/>
      <c r="AC10" s="45"/>
      <c r="AD10" s="2"/>
      <c r="AE10" s="2"/>
      <c r="AF10" s="2"/>
      <c r="AG10" s="2"/>
      <c r="AH10" s="2"/>
      <c r="AI10" s="2"/>
      <c r="AJ10" s="2"/>
      <c r="AK10" s="2"/>
      <c r="AL10" s="45">
        <f>データ!$U$6</f>
        <v>16361</v>
      </c>
      <c r="AM10" s="45"/>
      <c r="AN10" s="45"/>
      <c r="AO10" s="45"/>
      <c r="AP10" s="45"/>
      <c r="AQ10" s="45"/>
      <c r="AR10" s="45"/>
      <c r="AS10" s="45"/>
      <c r="AT10" s="46">
        <f>データ!$V$6</f>
        <v>13</v>
      </c>
      <c r="AU10" s="47"/>
      <c r="AV10" s="47"/>
      <c r="AW10" s="47"/>
      <c r="AX10" s="47"/>
      <c r="AY10" s="47"/>
      <c r="AZ10" s="47"/>
      <c r="BA10" s="47"/>
      <c r="BB10" s="48">
        <f>データ!$W$6</f>
        <v>1258.54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AFblCYL7h02iR9NQky7y9ZTwHZ5vt2l9k6wSadWUKyi/ErRtyPjMRoWhq/9FcQY1ueDc8O7VzvLwv994B9CpA==" saltValue="q3E4Cw4qIBr+sQmMgNPl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294420</v>
      </c>
      <c r="D6" s="20">
        <f t="shared" si="3"/>
        <v>46</v>
      </c>
      <c r="E6" s="20">
        <f t="shared" si="3"/>
        <v>1</v>
      </c>
      <c r="F6" s="20">
        <f t="shared" si="3"/>
        <v>0</v>
      </c>
      <c r="G6" s="20">
        <f t="shared" si="3"/>
        <v>1</v>
      </c>
      <c r="H6" s="20" t="str">
        <f t="shared" si="3"/>
        <v>奈良県　大淀町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81.760000000000005</v>
      </c>
      <c r="P6" s="21">
        <f t="shared" si="3"/>
        <v>99.98</v>
      </c>
      <c r="Q6" s="21">
        <f t="shared" si="3"/>
        <v>2310</v>
      </c>
      <c r="R6" s="21">
        <f t="shared" si="3"/>
        <v>16438</v>
      </c>
      <c r="S6" s="21">
        <f t="shared" si="3"/>
        <v>38.1</v>
      </c>
      <c r="T6" s="21">
        <f t="shared" si="3"/>
        <v>431.44</v>
      </c>
      <c r="U6" s="21">
        <f t="shared" si="3"/>
        <v>16361</v>
      </c>
      <c r="V6" s="21">
        <f t="shared" si="3"/>
        <v>13</v>
      </c>
      <c r="W6" s="21">
        <f t="shared" si="3"/>
        <v>1258.54</v>
      </c>
      <c r="X6" s="22">
        <f>IF(X7="",NA(),X7)</f>
        <v>106.07</v>
      </c>
      <c r="Y6" s="22">
        <f t="shared" ref="Y6:AG6" si="4">IF(Y7="",NA(),Y7)</f>
        <v>106.74</v>
      </c>
      <c r="Z6" s="22">
        <f t="shared" si="4"/>
        <v>108.62</v>
      </c>
      <c r="AA6" s="22">
        <f t="shared" si="4"/>
        <v>105.98</v>
      </c>
      <c r="AB6" s="22">
        <f t="shared" si="4"/>
        <v>100.68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832.5</v>
      </c>
      <c r="AU6" s="22">
        <f t="shared" ref="AU6:BC6" si="6">IF(AU7="",NA(),AU7)</f>
        <v>1100.26</v>
      </c>
      <c r="AV6" s="22">
        <f t="shared" si="6"/>
        <v>891.27</v>
      </c>
      <c r="AW6" s="22">
        <f t="shared" si="6"/>
        <v>800.54</v>
      </c>
      <c r="AX6" s="22">
        <f t="shared" si="6"/>
        <v>750.26</v>
      </c>
      <c r="AY6" s="22">
        <f t="shared" si="6"/>
        <v>369.69</v>
      </c>
      <c r="AZ6" s="22">
        <f t="shared" si="6"/>
        <v>379.08</v>
      </c>
      <c r="BA6" s="22">
        <f t="shared" si="6"/>
        <v>367.55</v>
      </c>
      <c r="BB6" s="22">
        <f t="shared" si="6"/>
        <v>378.56</v>
      </c>
      <c r="BC6" s="22">
        <f t="shared" si="6"/>
        <v>364.46</v>
      </c>
      <c r="BD6" s="21" t="str">
        <f>IF(BD7="","",IF(BD7="-","【-】","【"&amp;SUBSTITUTE(TEXT(BD7,"#,##0.00"),"-","△")&amp;"】"))</f>
        <v>【252.29】</v>
      </c>
      <c r="BE6" s="22">
        <f>IF(BE7="",NA(),BE7)</f>
        <v>379.75</v>
      </c>
      <c r="BF6" s="22">
        <f t="shared" ref="BF6:BN6" si="7">IF(BF7="",NA(),BF7)</f>
        <v>407.72</v>
      </c>
      <c r="BG6" s="22">
        <f t="shared" si="7"/>
        <v>405.47</v>
      </c>
      <c r="BH6" s="22">
        <f t="shared" si="7"/>
        <v>415.5</v>
      </c>
      <c r="BI6" s="22">
        <f t="shared" si="7"/>
        <v>425.75</v>
      </c>
      <c r="BJ6" s="22">
        <f t="shared" si="7"/>
        <v>402.99</v>
      </c>
      <c r="BK6" s="22">
        <f t="shared" si="7"/>
        <v>398.98</v>
      </c>
      <c r="BL6" s="22">
        <f t="shared" si="7"/>
        <v>418.68</v>
      </c>
      <c r="BM6" s="22">
        <f t="shared" si="7"/>
        <v>395.68</v>
      </c>
      <c r="BN6" s="22">
        <f t="shared" si="7"/>
        <v>403.72</v>
      </c>
      <c r="BO6" s="21" t="str">
        <f>IF(BO7="","",IF(BO7="-","【-】","【"&amp;SUBSTITUTE(TEXT(BO7,"#,##0.00"),"-","△")&amp;"】"))</f>
        <v>【268.07】</v>
      </c>
      <c r="BP6" s="22">
        <f>IF(BP7="",NA(),BP7)</f>
        <v>102.36</v>
      </c>
      <c r="BQ6" s="22">
        <f t="shared" ref="BQ6:BY6" si="8">IF(BQ7="",NA(),BQ7)</f>
        <v>104.89</v>
      </c>
      <c r="BR6" s="22">
        <f t="shared" si="8"/>
        <v>102.86</v>
      </c>
      <c r="BS6" s="22">
        <f t="shared" si="8"/>
        <v>104.48</v>
      </c>
      <c r="BT6" s="22">
        <f t="shared" si="8"/>
        <v>86.81</v>
      </c>
      <c r="BU6" s="22">
        <f t="shared" si="8"/>
        <v>98.66</v>
      </c>
      <c r="BV6" s="22">
        <f t="shared" si="8"/>
        <v>98.64</v>
      </c>
      <c r="BW6" s="22">
        <f t="shared" si="8"/>
        <v>94.78</v>
      </c>
      <c r="BX6" s="22">
        <f t="shared" si="8"/>
        <v>97.59</v>
      </c>
      <c r="BY6" s="22">
        <f t="shared" si="8"/>
        <v>92.17</v>
      </c>
      <c r="BZ6" s="21" t="str">
        <f>IF(BZ7="","",IF(BZ7="-","【-】","【"&amp;SUBSTITUTE(TEXT(BZ7,"#,##0.00"),"-","△")&amp;"】"))</f>
        <v>【97.47】</v>
      </c>
      <c r="CA6" s="22">
        <f>IF(CA7="",NA(),CA7)</f>
        <v>121.83</v>
      </c>
      <c r="CB6" s="22">
        <f t="shared" ref="CB6:CJ6" si="9">IF(CB7="",NA(),CB7)</f>
        <v>118.86</v>
      </c>
      <c r="CC6" s="22">
        <f t="shared" si="9"/>
        <v>120.52</v>
      </c>
      <c r="CD6" s="22">
        <f t="shared" si="9"/>
        <v>119.17</v>
      </c>
      <c r="CE6" s="22">
        <f t="shared" si="9"/>
        <v>142.88</v>
      </c>
      <c r="CF6" s="22">
        <f t="shared" si="9"/>
        <v>178.59</v>
      </c>
      <c r="CG6" s="22">
        <f t="shared" si="9"/>
        <v>178.92</v>
      </c>
      <c r="CH6" s="22">
        <f t="shared" si="9"/>
        <v>181.3</v>
      </c>
      <c r="CI6" s="22">
        <f t="shared" si="9"/>
        <v>181.71</v>
      </c>
      <c r="CJ6" s="22">
        <f t="shared" si="9"/>
        <v>188.51</v>
      </c>
      <c r="CK6" s="21" t="str">
        <f>IF(CK7="","",IF(CK7="-","【-】","【"&amp;SUBSTITUTE(TEXT(CK7,"#,##0.00"),"-","△")&amp;"】"))</f>
        <v>【174.75】</v>
      </c>
      <c r="CL6" s="22">
        <f>IF(CL7="",NA(),CL7)</f>
        <v>81.47</v>
      </c>
      <c r="CM6" s="22">
        <f t="shared" ref="CM6:CU6" si="10">IF(CM7="",NA(),CM7)</f>
        <v>78.209999999999994</v>
      </c>
      <c r="CN6" s="22">
        <f t="shared" si="10"/>
        <v>79.37</v>
      </c>
      <c r="CO6" s="22">
        <f t="shared" si="10"/>
        <v>77.099999999999994</v>
      </c>
      <c r="CP6" s="22">
        <f t="shared" si="10"/>
        <v>77.48</v>
      </c>
      <c r="CQ6" s="22">
        <f t="shared" si="10"/>
        <v>55.03</v>
      </c>
      <c r="CR6" s="22">
        <f t="shared" si="10"/>
        <v>55.14</v>
      </c>
      <c r="CS6" s="22">
        <f t="shared" si="10"/>
        <v>55.89</v>
      </c>
      <c r="CT6" s="22">
        <f t="shared" si="10"/>
        <v>55.72</v>
      </c>
      <c r="CU6" s="22">
        <f t="shared" si="10"/>
        <v>55.31</v>
      </c>
      <c r="CV6" s="21" t="str">
        <f>IF(CV7="","",IF(CV7="-","【-】","【"&amp;SUBSTITUTE(TEXT(CV7,"#,##0.00"),"-","△")&amp;"】"))</f>
        <v>【59.97】</v>
      </c>
      <c r="CW6" s="22">
        <f>IF(CW7="",NA(),CW7)</f>
        <v>86.02</v>
      </c>
      <c r="CX6" s="22">
        <f t="shared" ref="CX6:DF6" si="11">IF(CX7="",NA(),CX7)</f>
        <v>88.5</v>
      </c>
      <c r="CY6" s="22">
        <f t="shared" si="11"/>
        <v>88.69</v>
      </c>
      <c r="CZ6" s="22">
        <f t="shared" si="11"/>
        <v>88.67</v>
      </c>
      <c r="DA6" s="22">
        <f t="shared" si="11"/>
        <v>87.25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47.48</v>
      </c>
      <c r="DI6" s="22">
        <f t="shared" ref="DI6:DQ6" si="12">IF(DI7="",NA(),DI7)</f>
        <v>48.37</v>
      </c>
      <c r="DJ6" s="22">
        <f t="shared" si="12"/>
        <v>50.08</v>
      </c>
      <c r="DK6" s="22">
        <f t="shared" si="12"/>
        <v>51.6</v>
      </c>
      <c r="DL6" s="22">
        <f t="shared" si="12"/>
        <v>53.17</v>
      </c>
      <c r="DM6" s="22">
        <f t="shared" si="12"/>
        <v>48.87</v>
      </c>
      <c r="DN6" s="22">
        <f t="shared" si="12"/>
        <v>49.92</v>
      </c>
      <c r="DO6" s="22">
        <f t="shared" si="12"/>
        <v>50.63</v>
      </c>
      <c r="DP6" s="22">
        <f t="shared" si="12"/>
        <v>51.29</v>
      </c>
      <c r="DQ6" s="22">
        <f t="shared" si="12"/>
        <v>52.2</v>
      </c>
      <c r="DR6" s="21" t="str">
        <f>IF(DR7="","",IF(DR7="-","【-】","【"&amp;SUBSTITUTE(TEXT(DR7,"#,##0.00"),"-","△")&amp;"】"))</f>
        <v>【51.51】</v>
      </c>
      <c r="DS6" s="22">
        <f>IF(DS7="",NA(),DS7)</f>
        <v>27.89</v>
      </c>
      <c r="DT6" s="22">
        <f t="shared" ref="DT6:EB6" si="13">IF(DT7="",NA(),DT7)</f>
        <v>33.43</v>
      </c>
      <c r="DU6" s="22">
        <f t="shared" si="13"/>
        <v>36.380000000000003</v>
      </c>
      <c r="DV6" s="22">
        <f t="shared" si="13"/>
        <v>41.46</v>
      </c>
      <c r="DW6" s="22">
        <f t="shared" si="13"/>
        <v>44.96</v>
      </c>
      <c r="DX6" s="22">
        <f t="shared" si="13"/>
        <v>14.85</v>
      </c>
      <c r="DY6" s="22">
        <f t="shared" si="13"/>
        <v>16.88</v>
      </c>
      <c r="DZ6" s="22">
        <f t="shared" si="13"/>
        <v>18.28</v>
      </c>
      <c r="EA6" s="22">
        <f t="shared" si="13"/>
        <v>19.61</v>
      </c>
      <c r="EB6" s="22">
        <f t="shared" si="13"/>
        <v>20.73</v>
      </c>
      <c r="EC6" s="21" t="str">
        <f>IF(EC7="","",IF(EC7="-","【-】","【"&amp;SUBSTITUTE(TEXT(EC7,"#,##0.00"),"-","△")&amp;"】"))</f>
        <v>【23.75】</v>
      </c>
      <c r="ED6" s="22">
        <f>IF(ED7="",NA(),ED7)</f>
        <v>0.1</v>
      </c>
      <c r="EE6" s="22">
        <f t="shared" ref="EE6:EM6" si="14">IF(EE7="",NA(),EE7)</f>
        <v>0.98</v>
      </c>
      <c r="EF6" s="22">
        <f t="shared" si="14"/>
        <v>0.15</v>
      </c>
      <c r="EG6" s="22">
        <f t="shared" si="14"/>
        <v>0.18</v>
      </c>
      <c r="EH6" s="22">
        <f t="shared" si="14"/>
        <v>0.39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294420</v>
      </c>
      <c r="D7" s="24">
        <v>46</v>
      </c>
      <c r="E7" s="24">
        <v>1</v>
      </c>
      <c r="F7" s="24">
        <v>0</v>
      </c>
      <c r="G7" s="24">
        <v>1</v>
      </c>
      <c r="H7" s="24" t="s">
        <v>93</v>
      </c>
      <c r="I7" s="24" t="s">
        <v>94</v>
      </c>
      <c r="J7" s="24" t="s">
        <v>95</v>
      </c>
      <c r="K7" s="24" t="s">
        <v>96</v>
      </c>
      <c r="L7" s="24" t="s">
        <v>97</v>
      </c>
      <c r="M7" s="24" t="s">
        <v>98</v>
      </c>
      <c r="N7" s="25" t="s">
        <v>99</v>
      </c>
      <c r="O7" s="25">
        <v>81.760000000000005</v>
      </c>
      <c r="P7" s="25">
        <v>99.98</v>
      </c>
      <c r="Q7" s="25">
        <v>2310</v>
      </c>
      <c r="R7" s="25">
        <v>16438</v>
      </c>
      <c r="S7" s="25">
        <v>38.1</v>
      </c>
      <c r="T7" s="25">
        <v>431.44</v>
      </c>
      <c r="U7" s="25">
        <v>16361</v>
      </c>
      <c r="V7" s="25">
        <v>13</v>
      </c>
      <c r="W7" s="25">
        <v>1258.54</v>
      </c>
      <c r="X7" s="25">
        <v>106.07</v>
      </c>
      <c r="Y7" s="25">
        <v>106.74</v>
      </c>
      <c r="Z7" s="25">
        <v>108.62</v>
      </c>
      <c r="AA7" s="25">
        <v>105.98</v>
      </c>
      <c r="AB7" s="25">
        <v>100.68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832.5</v>
      </c>
      <c r="AU7" s="25">
        <v>1100.26</v>
      </c>
      <c r="AV7" s="25">
        <v>891.27</v>
      </c>
      <c r="AW7" s="25">
        <v>800.54</v>
      </c>
      <c r="AX7" s="25">
        <v>750.26</v>
      </c>
      <c r="AY7" s="25">
        <v>369.69</v>
      </c>
      <c r="AZ7" s="25">
        <v>379.08</v>
      </c>
      <c r="BA7" s="25">
        <v>367.55</v>
      </c>
      <c r="BB7" s="25">
        <v>378.56</v>
      </c>
      <c r="BC7" s="25">
        <v>364.46</v>
      </c>
      <c r="BD7" s="25">
        <v>252.29</v>
      </c>
      <c r="BE7" s="25">
        <v>379.75</v>
      </c>
      <c r="BF7" s="25">
        <v>407.72</v>
      </c>
      <c r="BG7" s="25">
        <v>405.47</v>
      </c>
      <c r="BH7" s="25">
        <v>415.5</v>
      </c>
      <c r="BI7" s="25">
        <v>425.75</v>
      </c>
      <c r="BJ7" s="25">
        <v>402.99</v>
      </c>
      <c r="BK7" s="25">
        <v>398.98</v>
      </c>
      <c r="BL7" s="25">
        <v>418.68</v>
      </c>
      <c r="BM7" s="25">
        <v>395.68</v>
      </c>
      <c r="BN7" s="25">
        <v>403.72</v>
      </c>
      <c r="BO7" s="25">
        <v>268.07</v>
      </c>
      <c r="BP7" s="25">
        <v>102.36</v>
      </c>
      <c r="BQ7" s="25">
        <v>104.89</v>
      </c>
      <c r="BR7" s="25">
        <v>102.86</v>
      </c>
      <c r="BS7" s="25">
        <v>104.48</v>
      </c>
      <c r="BT7" s="25">
        <v>86.81</v>
      </c>
      <c r="BU7" s="25">
        <v>98.66</v>
      </c>
      <c r="BV7" s="25">
        <v>98.64</v>
      </c>
      <c r="BW7" s="25">
        <v>94.78</v>
      </c>
      <c r="BX7" s="25">
        <v>97.59</v>
      </c>
      <c r="BY7" s="25">
        <v>92.17</v>
      </c>
      <c r="BZ7" s="25">
        <v>97.47</v>
      </c>
      <c r="CA7" s="25">
        <v>121.83</v>
      </c>
      <c r="CB7" s="25">
        <v>118.86</v>
      </c>
      <c r="CC7" s="25">
        <v>120.52</v>
      </c>
      <c r="CD7" s="25">
        <v>119.17</v>
      </c>
      <c r="CE7" s="25">
        <v>142.88</v>
      </c>
      <c r="CF7" s="25">
        <v>178.59</v>
      </c>
      <c r="CG7" s="25">
        <v>178.92</v>
      </c>
      <c r="CH7" s="25">
        <v>181.3</v>
      </c>
      <c r="CI7" s="25">
        <v>181.71</v>
      </c>
      <c r="CJ7" s="25">
        <v>188.51</v>
      </c>
      <c r="CK7" s="25">
        <v>174.75</v>
      </c>
      <c r="CL7" s="25">
        <v>81.47</v>
      </c>
      <c r="CM7" s="25">
        <v>78.209999999999994</v>
      </c>
      <c r="CN7" s="25">
        <v>79.37</v>
      </c>
      <c r="CO7" s="25">
        <v>77.099999999999994</v>
      </c>
      <c r="CP7" s="25">
        <v>77.48</v>
      </c>
      <c r="CQ7" s="25">
        <v>55.03</v>
      </c>
      <c r="CR7" s="25">
        <v>55.14</v>
      </c>
      <c r="CS7" s="25">
        <v>55.89</v>
      </c>
      <c r="CT7" s="25">
        <v>55.72</v>
      </c>
      <c r="CU7" s="25">
        <v>55.31</v>
      </c>
      <c r="CV7" s="25">
        <v>59.97</v>
      </c>
      <c r="CW7" s="25">
        <v>86.02</v>
      </c>
      <c r="CX7" s="25">
        <v>88.5</v>
      </c>
      <c r="CY7" s="25">
        <v>88.69</v>
      </c>
      <c r="CZ7" s="25">
        <v>88.67</v>
      </c>
      <c r="DA7" s="25">
        <v>87.25</v>
      </c>
      <c r="DB7" s="25">
        <v>81.900000000000006</v>
      </c>
      <c r="DC7" s="25">
        <v>81.39</v>
      </c>
      <c r="DD7" s="25">
        <v>81.27</v>
      </c>
      <c r="DE7" s="25">
        <v>81.260000000000005</v>
      </c>
      <c r="DF7" s="25">
        <v>80.36</v>
      </c>
      <c r="DG7" s="25">
        <v>89.76</v>
      </c>
      <c r="DH7" s="25">
        <v>47.48</v>
      </c>
      <c r="DI7" s="25">
        <v>48.37</v>
      </c>
      <c r="DJ7" s="25">
        <v>50.08</v>
      </c>
      <c r="DK7" s="25">
        <v>51.6</v>
      </c>
      <c r="DL7" s="25">
        <v>53.17</v>
      </c>
      <c r="DM7" s="25">
        <v>48.87</v>
      </c>
      <c r="DN7" s="25">
        <v>49.92</v>
      </c>
      <c r="DO7" s="25">
        <v>50.63</v>
      </c>
      <c r="DP7" s="25">
        <v>51.29</v>
      </c>
      <c r="DQ7" s="25">
        <v>52.2</v>
      </c>
      <c r="DR7" s="25">
        <v>51.51</v>
      </c>
      <c r="DS7" s="25">
        <v>27.89</v>
      </c>
      <c r="DT7" s="25">
        <v>33.43</v>
      </c>
      <c r="DU7" s="25">
        <v>36.380000000000003</v>
      </c>
      <c r="DV7" s="25">
        <v>41.46</v>
      </c>
      <c r="DW7" s="25">
        <v>44.96</v>
      </c>
      <c r="DX7" s="25">
        <v>14.85</v>
      </c>
      <c r="DY7" s="25">
        <v>16.88</v>
      </c>
      <c r="DZ7" s="25">
        <v>18.28</v>
      </c>
      <c r="EA7" s="25">
        <v>19.61</v>
      </c>
      <c r="EB7" s="25">
        <v>20.73</v>
      </c>
      <c r="EC7" s="25">
        <v>23.75</v>
      </c>
      <c r="ED7" s="25">
        <v>0.1</v>
      </c>
      <c r="EE7" s="25">
        <v>0.98</v>
      </c>
      <c r="EF7" s="25">
        <v>0.15</v>
      </c>
      <c r="EG7" s="25">
        <v>0.18</v>
      </c>
      <c r="EH7" s="25">
        <v>0.39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dcterms:created xsi:type="dcterms:W3CDTF">2023-12-05T00:58:09Z</dcterms:created>
  <dcterms:modified xsi:type="dcterms:W3CDTF">2024-01-22T02:39:43Z</dcterms:modified>
  <cp:category/>
</cp:coreProperties>
</file>